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defaultThemeVersion="124226"/>
  <xr:revisionPtr revIDLastSave="0" documentId="8_{04A9C282-3B66-4352-89AA-F3CB901852E9}" xr6:coauthVersionLast="45" xr6:coauthVersionMax="45" xr10:uidLastSave="{00000000-0000-0000-0000-000000000000}"/>
  <bookViews>
    <workbookView xWindow="2730" yWindow="885" windowWidth="19965" windowHeight="15315" xr2:uid="{00000000-000D-0000-FFFF-FFFF00000000}"/>
  </bookViews>
  <sheets>
    <sheet name="Sheet1" sheetId="1" r:id="rId1"/>
    <sheet name="Sheet2" sheetId="2" r:id="rId2"/>
    <sheet name="Sheet3" sheetId="3" r:id="rId3"/>
  </sheets>
  <definedNames>
    <definedName name="_xlnm._FilterDatabase" localSheetId="0" hidden="1">Sheet1!$A$5:$AE$31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7" i="1" l="1"/>
  <c r="L37" i="1"/>
  <c r="K37" i="1"/>
  <c r="J37" i="1"/>
  <c r="I37" i="1"/>
  <c r="H37" i="1"/>
  <c r="G37" i="1"/>
  <c r="F37" i="1"/>
  <c r="E37" i="1"/>
  <c r="M36" i="1"/>
  <c r="L36" i="1"/>
  <c r="K36" i="1"/>
  <c r="J36" i="1"/>
  <c r="I36" i="1"/>
  <c r="H36" i="1"/>
  <c r="G36" i="1"/>
  <c r="F36" i="1"/>
  <c r="E36" i="1"/>
  <c r="M35" i="1"/>
  <c r="L35" i="1"/>
  <c r="K35" i="1"/>
  <c r="J35" i="1"/>
  <c r="I35" i="1"/>
  <c r="H35" i="1"/>
  <c r="G35" i="1"/>
  <c r="F35" i="1"/>
  <c r="E35" i="1"/>
  <c r="U12" i="1" l="1"/>
  <c r="T12" i="1"/>
  <c r="S12" i="1"/>
  <c r="R12" i="1"/>
  <c r="Q12" i="1"/>
  <c r="P12" i="1"/>
  <c r="O12" i="1"/>
  <c r="N12" i="1"/>
  <c r="M12" i="1"/>
  <c r="U11" i="1"/>
  <c r="T11" i="1"/>
  <c r="S11" i="1"/>
  <c r="R11" i="1"/>
  <c r="Q11" i="1"/>
  <c r="P11" i="1"/>
  <c r="O11" i="1"/>
  <c r="N11" i="1"/>
  <c r="M11" i="1"/>
  <c r="U10" i="1" l="1"/>
  <c r="T10" i="1"/>
  <c r="S10" i="1"/>
  <c r="R10" i="1"/>
  <c r="Q10" i="1"/>
  <c r="P10" i="1"/>
  <c r="O10" i="1"/>
  <c r="N10" i="1"/>
  <c r="M10" i="1"/>
  <c r="U9" i="1"/>
  <c r="T9" i="1"/>
  <c r="S9" i="1"/>
  <c r="R9" i="1"/>
  <c r="Q9" i="1"/>
  <c r="P9" i="1"/>
  <c r="O9" i="1"/>
  <c r="N9" i="1"/>
  <c r="M9" i="1"/>
  <c r="U8" i="1"/>
  <c r="T8" i="1"/>
  <c r="S8" i="1"/>
  <c r="R8" i="1"/>
  <c r="Q8" i="1"/>
  <c r="P8" i="1"/>
  <c r="O8" i="1"/>
  <c r="N8" i="1"/>
  <c r="M8" i="1"/>
  <c r="U7" i="1"/>
  <c r="T7" i="1"/>
  <c r="S7" i="1"/>
  <c r="R7" i="1"/>
  <c r="Q7" i="1"/>
  <c r="P7" i="1"/>
  <c r="O7" i="1"/>
  <c r="N7" i="1"/>
  <c r="M7" i="1"/>
  <c r="U6" i="1"/>
  <c r="T6" i="1"/>
  <c r="S6" i="1"/>
  <c r="R6" i="1"/>
  <c r="Q6" i="1"/>
  <c r="P6" i="1"/>
  <c r="O6" i="1"/>
  <c r="N6" i="1"/>
  <c r="M6" i="1"/>
  <c r="U31" i="1" l="1"/>
  <c r="T31" i="1"/>
  <c r="S31" i="1"/>
  <c r="R31" i="1"/>
  <c r="Q31" i="1"/>
  <c r="P31" i="1"/>
  <c r="O31" i="1"/>
  <c r="N31" i="1"/>
  <c r="M31" i="1"/>
  <c r="U30" i="1"/>
  <c r="T30" i="1"/>
  <c r="S30" i="1"/>
  <c r="R30" i="1"/>
  <c r="Q30" i="1"/>
  <c r="P30" i="1"/>
  <c r="O30" i="1"/>
  <c r="N30" i="1"/>
  <c r="M30" i="1"/>
  <c r="U29" i="1"/>
  <c r="T29" i="1"/>
  <c r="S29" i="1"/>
  <c r="R29" i="1"/>
  <c r="Q29" i="1"/>
  <c r="P29" i="1"/>
  <c r="O29" i="1"/>
  <c r="N29" i="1"/>
  <c r="M29" i="1"/>
  <c r="U28" i="1"/>
  <c r="T28" i="1"/>
  <c r="S28" i="1"/>
  <c r="R28" i="1"/>
  <c r="Q28" i="1"/>
  <c r="P28" i="1"/>
  <c r="O28" i="1"/>
  <c r="N28" i="1"/>
  <c r="M28" i="1"/>
  <c r="U27" i="1"/>
  <c r="T27" i="1"/>
  <c r="S27" i="1"/>
  <c r="T37" i="1" s="1"/>
  <c r="R27" i="1"/>
  <c r="S37" i="1" s="1"/>
  <c r="Q27" i="1"/>
  <c r="P27" i="1"/>
  <c r="O27" i="1"/>
  <c r="P37" i="1" s="1"/>
  <c r="N27" i="1"/>
  <c r="O37" i="1" s="1"/>
  <c r="M27" i="1"/>
  <c r="N37" i="1" s="1"/>
  <c r="U26" i="1"/>
  <c r="T26" i="1"/>
  <c r="S26" i="1"/>
  <c r="R26" i="1"/>
  <c r="Q26" i="1"/>
  <c r="P26" i="1"/>
  <c r="O26" i="1"/>
  <c r="N26" i="1"/>
  <c r="M26" i="1"/>
  <c r="U23" i="1"/>
  <c r="T23" i="1"/>
  <c r="S23" i="1"/>
  <c r="R23" i="1"/>
  <c r="Q23" i="1"/>
  <c r="P23" i="1"/>
  <c r="O23" i="1"/>
  <c r="N23" i="1"/>
  <c r="M23" i="1"/>
  <c r="U22" i="1"/>
  <c r="T22" i="1"/>
  <c r="S22" i="1"/>
  <c r="R22" i="1"/>
  <c r="Q22" i="1"/>
  <c r="P22" i="1"/>
  <c r="O22" i="1"/>
  <c r="N22" i="1"/>
  <c r="M22" i="1"/>
  <c r="U21" i="1"/>
  <c r="T21" i="1"/>
  <c r="S21" i="1"/>
  <c r="R21" i="1"/>
  <c r="Q21" i="1"/>
  <c r="P21" i="1"/>
  <c r="O21" i="1"/>
  <c r="N21" i="1"/>
  <c r="M21" i="1"/>
  <c r="U20" i="1"/>
  <c r="T20" i="1"/>
  <c r="S20" i="1"/>
  <c r="R20" i="1"/>
  <c r="Q20" i="1"/>
  <c r="P20" i="1"/>
  <c r="O20" i="1"/>
  <c r="N20" i="1"/>
  <c r="M20" i="1"/>
  <c r="U19" i="1"/>
  <c r="T19" i="1"/>
  <c r="S19" i="1"/>
  <c r="R19" i="1"/>
  <c r="Q19" i="1"/>
  <c r="P19" i="1"/>
  <c r="O19" i="1"/>
  <c r="N19" i="1"/>
  <c r="M19" i="1"/>
  <c r="U18" i="1"/>
  <c r="T18" i="1"/>
  <c r="S18" i="1"/>
  <c r="R18" i="1"/>
  <c r="Q18" i="1"/>
  <c r="P18" i="1"/>
  <c r="O18" i="1"/>
  <c r="N18" i="1"/>
  <c r="M18" i="1"/>
  <c r="U17" i="1"/>
  <c r="T17" i="1"/>
  <c r="S17" i="1"/>
  <c r="R17" i="1"/>
  <c r="Q17" i="1"/>
  <c r="P17" i="1"/>
  <c r="O17" i="1"/>
  <c r="N17" i="1"/>
  <c r="M17" i="1"/>
  <c r="U16" i="1"/>
  <c r="T16" i="1"/>
  <c r="S16" i="1"/>
  <c r="R16" i="1"/>
  <c r="Q16" i="1"/>
  <c r="P16" i="1"/>
  <c r="O16" i="1"/>
  <c r="P36" i="1" s="1"/>
  <c r="N16" i="1"/>
  <c r="M16" i="1"/>
  <c r="T36" i="1" l="1"/>
  <c r="P35" i="1"/>
  <c r="U36" i="1"/>
  <c r="Q36" i="1"/>
  <c r="T35" i="1"/>
  <c r="V36" i="1"/>
  <c r="U35" i="1"/>
  <c r="N36" i="1"/>
  <c r="R36" i="1"/>
  <c r="Q35" i="1"/>
  <c r="O35" i="1"/>
  <c r="O36" i="1"/>
  <c r="S36" i="1"/>
  <c r="N35" i="1"/>
  <c r="R35" i="1"/>
  <c r="V35" i="1"/>
  <c r="S35" i="1"/>
  <c r="Q37" i="1"/>
  <c r="U37" i="1"/>
  <c r="R37" i="1"/>
  <c r="V37" i="1"/>
</calcChain>
</file>

<file path=xl/sharedStrings.xml><?xml version="1.0" encoding="utf-8"?>
<sst xmlns="http://schemas.openxmlformats.org/spreadsheetml/2006/main" count="155" uniqueCount="68">
  <si>
    <t>2016年（平成28年）4月20日17時、日産自動車との合弁会社であるNMKVで開発した軽自動車のJC08モード燃費試験について、燃費を実際よりも良く見せるため、国土交通省に虚偽のデータを提出していたことを明らかにした</t>
    <phoneticPr fontId="3"/>
  </si>
  <si>
    <t>カネボウ化粧品側の最初の被害情報の認知時期が2011年10月頃であり、化粧品利用者の症状と化粧品との因果関係について医師から指摘された時期が2012年10月頃であったことなどから、企業内の情報共有やリスク対応の体制に不備があり、結果的に症状を訴える化粧品利用者への対応も大幅に遅れた点にあると指摘された[14]。
社長は「正直驚いている。（白斑などの症状は、自社製品が原因で起きたものではなく、顧客自身の）病気であるという思い込み、予断があった」</t>
    <phoneticPr fontId="3"/>
  </si>
  <si>
    <t>2017年9月に日産自動車が起こした無資格検査問題に伴い、自動車企業各社で調査がされた結果、スバルは群馬工場で30年以上にわたって無資格で検査をしていたことが判明した[26]。上述の無資格検査が発覚した際、燃費の不正もあるという報告を受けて外部弁護士に調査を依頼したところ、同検査の一部である、抜き取りによる燃費検査と排ガス検査においてデータ書き換えが行われていたことが2018年3月に発覚した。</t>
    <phoneticPr fontId="3"/>
  </si>
  <si>
    <t>概要</t>
    <rPh sb="0" eb="2">
      <t>ガイヨウ</t>
    </rPh>
    <phoneticPr fontId="3"/>
  </si>
  <si>
    <t>案件</t>
    <rPh sb="0" eb="2">
      <t>アンケン</t>
    </rPh>
    <phoneticPr fontId="3"/>
  </si>
  <si>
    <t>業界平均値との差異</t>
    <rPh sb="0" eb="2">
      <t>ギョウカイ</t>
    </rPh>
    <rPh sb="2" eb="5">
      <t>ヘイキンチ</t>
    </rPh>
    <rPh sb="7" eb="9">
      <t>サイ</t>
    </rPh>
    <phoneticPr fontId="3"/>
  </si>
  <si>
    <t>業界平均値</t>
    <rPh sb="0" eb="2">
      <t>ギョウカイ</t>
    </rPh>
    <rPh sb="2" eb="5">
      <t>ヘイキンチ</t>
    </rPh>
    <phoneticPr fontId="3"/>
  </si>
  <si>
    <t>不正は経営層主導？</t>
    <rPh sb="0" eb="2">
      <t>フセイ</t>
    </rPh>
    <rPh sb="3" eb="5">
      <t>ケイエイ</t>
    </rPh>
    <rPh sb="5" eb="6">
      <t>ソウ</t>
    </rPh>
    <rPh sb="6" eb="8">
      <t>シュドウ</t>
    </rPh>
    <phoneticPr fontId="3"/>
  </si>
  <si>
    <t>総合</t>
    <rPh sb="0" eb="2">
      <t>ソウゴウ</t>
    </rPh>
    <phoneticPr fontId="3"/>
  </si>
  <si>
    <t>待遇面での満足度</t>
    <phoneticPr fontId="3"/>
  </si>
  <si>
    <t>社員の士気</t>
    <phoneticPr fontId="3"/>
  </si>
  <si>
    <t>風通しの良さ</t>
    <phoneticPr fontId="3"/>
  </si>
  <si>
    <t>社員の相互尊重</t>
    <phoneticPr fontId="3"/>
  </si>
  <si>
    <t>20代成長環境</t>
    <phoneticPr fontId="3"/>
  </si>
  <si>
    <t>人材の長期育成</t>
    <phoneticPr fontId="3"/>
  </si>
  <si>
    <t>法令遵守意識</t>
    <phoneticPr fontId="3"/>
  </si>
  <si>
    <t>人事評価の適正感</t>
    <phoneticPr fontId="3"/>
  </si>
  <si>
    <t>現場不正
経営放置</t>
    <rPh sb="0" eb="2">
      <t>ゲンバ</t>
    </rPh>
    <rPh sb="2" eb="4">
      <t>フセイ</t>
    </rPh>
    <rPh sb="5" eb="7">
      <t>ケイエイ</t>
    </rPh>
    <rPh sb="7" eb="9">
      <t>ホウチ</t>
    </rPh>
    <phoneticPr fontId="3"/>
  </si>
  <si>
    <t>経営不正</t>
    <rPh sb="0" eb="2">
      <t>ケイエイ</t>
    </rPh>
    <rPh sb="2" eb="4">
      <t>フセイ</t>
    </rPh>
    <phoneticPr fontId="3"/>
  </si>
  <si>
    <t>経営不正</t>
    <rPh sb="0" eb="2">
      <t>ケイエイ</t>
    </rPh>
    <rPh sb="2" eb="4">
      <t>フセイ</t>
    </rPh>
    <phoneticPr fontId="3"/>
  </si>
  <si>
    <t>現場不備
経営放置</t>
    <rPh sb="0" eb="2">
      <t>ゲンバ</t>
    </rPh>
    <rPh sb="2" eb="4">
      <t>フビ</t>
    </rPh>
    <rPh sb="5" eb="7">
      <t>ケイエイ</t>
    </rPh>
    <rPh sb="7" eb="9">
      <t>ホウチ</t>
    </rPh>
    <phoneticPr fontId="3"/>
  </si>
  <si>
    <t>2016年（平成28年）5月三菱自動車の燃費偽装にともなう調査で、スズキもマツダへのOEMを含む26モデル（販売台数214万台）の測定を、国の定める「惰行法」で行っていなかったことが判明した。
2018年8月9日にスズキはマツダ・ヤマハ発動機とともに会見を開き、排ガスの抜き取り検査で、有害物質量の測定に失敗しながら、やり直しをせず有効として処理する不正を行っていたと認めた。
「社内で完成検査の重要性が理解されておらず、無駄な業務であると誤って受け止める風潮」
「「上からの命令に逆らえない風土やセクショナリズムといった大企業病的体質」</t>
    <phoneticPr fontId="3"/>
  </si>
  <si>
    <t>Vorkersでの評価（不祥事発覚１年前の値）</t>
    <rPh sb="9" eb="11">
      <t>ヒョウカ</t>
    </rPh>
    <rPh sb="12" eb="15">
      <t>フショウジ</t>
    </rPh>
    <rPh sb="15" eb="17">
      <t>ハッカク</t>
    </rPh>
    <rPh sb="18" eb="19">
      <t>トシ</t>
    </rPh>
    <rPh sb="19" eb="20">
      <t>マエ</t>
    </rPh>
    <rPh sb="21" eb="22">
      <t>アタイ</t>
    </rPh>
    <phoneticPr fontId="3"/>
  </si>
  <si>
    <t>絶対値（不祥事発覚１年前の値）</t>
    <rPh sb="0" eb="3">
      <t>ゼッタイチ</t>
    </rPh>
    <rPh sb="4" eb="7">
      <t>フショウジ</t>
    </rPh>
    <rPh sb="7" eb="9">
      <t>ハッカク</t>
    </rPh>
    <rPh sb="10" eb="11">
      <t>ネン</t>
    </rPh>
    <rPh sb="11" eb="12">
      <t>マエ</t>
    </rPh>
    <rPh sb="13" eb="14">
      <t>アタイ</t>
    </rPh>
    <phoneticPr fontId="3"/>
  </si>
  <si>
    <t>https://kansakonwakai.com/public_material/column-opinion/kansayaku-jikenbo/</t>
    <phoneticPr fontId="3"/>
  </si>
  <si>
    <t>2019 年 5 月 16 日、横浜地検と証券取引等監視委員会は、住宅関連事業を手掛ける東証一部上場のすてきナイスグループ株式会社の強制調査に入り、同年 7 月 25 日、金商法違反（有価証券報告書虚偽記載）の疑いで、同社の元会長Ｈ氏を逮捕</t>
    <phoneticPr fontId="3"/>
  </si>
  <si>
    <t>開発当時、同社には法令適合性確保の検討を担当する部署やルール等が存在しておらず、商品開発担当部署による解釈の妥当性について中立的な立場でのチェックはされなかった。
・役員の意見が「絶対」で誰も歯向かえない。その役員が、いつまでに売上を！受注を！と過度なストレスをかけた結果、このようなずさんな物件が多数できた
・自分の言いたいことを言えず、役員が好む言葉、好む意見ばかり発言し、そのような社員ばかり出世する傾向。
・正直にクレーム登録すると、全て幹部にメールが行くシステムになっており、、・・執行役員は、登録した社員に対して「何でこんなクレームを登録するんだよ。俺が怒られるんだよ」などと怒りをぶ</t>
    <phoneticPr fontId="3"/>
  </si>
  <si>
    <t>。『経営陣が再発生の根本原因を追究することなく、差異だけを縮小させるという方針を打ち出した』（眞田さんコメント）
半期に一度行われる実地棚卸によって確定される在庫数量（実棚在庫数量）が会計帳簿上の在庫数量（理論在庫数量）を大幅に下回ることなどから、経営陣は実棚在庫数量×単価による実棚在庫金額と理論在庫数量×単価による理論在庫金額の差異の極小化を求めた
これに対応すべく、工場サイドでは、一定の範囲に収めるために、又は在庫の紛失等を隠蔽するために、在庫管理システムに入力する棚卸数量のデータを改ざんした。</t>
    <rPh sb="47" eb="49">
      <t>サナダ</t>
    </rPh>
    <phoneticPr fontId="3"/>
  </si>
  <si>
    <t>2018年 ファルテック社の棚卸データ改ざん事件 
No.32</t>
    <rPh sb="4" eb="5">
      <t>ネン</t>
    </rPh>
    <phoneticPr fontId="3"/>
  </si>
  <si>
    <t>2018年 レオパレス 21 アパート施工不良事件
No.36</t>
    <rPh sb="4" eb="5">
      <t>ネン</t>
    </rPh>
    <phoneticPr fontId="3"/>
  </si>
  <si>
    <t>2019年 すてきナイス　不正売上事件
No.37</t>
    <rPh sb="4" eb="5">
      <t>ネン</t>
    </rPh>
    <phoneticPr fontId="3"/>
  </si>
  <si>
    <t>国交省の日産車体湘南工場抜き打ち検査（2017.9.18）により、①完成検査員に任命されていない者（補助検査員）が完成検査員の付き添い等なく、型式指定申請に際して届け出た完成検査項目に係る検査を実施していた事例があること ②完成検査員が、補助検査員に対し、完成検査員名義の印鑑を貸与し、貸与を受けた補助検査員が、同印鑑を用いて完成検査票に押印</t>
    <phoneticPr fontId="3"/>
  </si>
  <si>
    <t>2017年 日産自動車 完成検査不正
No.20</t>
    <rPh sb="4" eb="5">
      <t>ネン</t>
    </rPh>
    <phoneticPr fontId="3"/>
  </si>
  <si>
    <t>2016年　テクノメディカ―売上の前倒し計上事件
No.19</t>
    <rPh sb="4" eb="5">
      <t>ネン</t>
    </rPh>
    <phoneticPr fontId="3"/>
  </si>
  <si>
    <t>2014年 ゼンショー　過重労働事件
No.17</t>
    <rPh sb="4" eb="5">
      <t>ネン</t>
    </rPh>
    <phoneticPr fontId="3"/>
  </si>
  <si>
    <t>自社（子会社ではなく）の事件・不祥事を対象。Vorkersにデータがあるものを対象（2011年以後を対象）。不正発覚（報道）の１年前の口コミ。</t>
    <rPh sb="0" eb="2">
      <t>ジシャ</t>
    </rPh>
    <rPh sb="3" eb="6">
      <t>コガイシャ</t>
    </rPh>
    <rPh sb="12" eb="14">
      <t>ジケン</t>
    </rPh>
    <rPh sb="15" eb="18">
      <t>フショウジ</t>
    </rPh>
    <rPh sb="19" eb="21">
      <t>タイショウ</t>
    </rPh>
    <rPh sb="39" eb="41">
      <t>タイショウ</t>
    </rPh>
    <rPh sb="46" eb="47">
      <t>ネン</t>
    </rPh>
    <rPh sb="47" eb="49">
      <t>イゴ</t>
    </rPh>
    <rPh sb="50" eb="52">
      <t>タイショウ</t>
    </rPh>
    <rPh sb="54" eb="56">
      <t>フセイ</t>
    </rPh>
    <rPh sb="56" eb="58">
      <t>ハッカク</t>
    </rPh>
    <rPh sb="59" eb="61">
      <t>ホウドウ</t>
    </rPh>
    <rPh sb="64" eb="66">
      <t>ネンマエ</t>
    </rPh>
    <rPh sb="67" eb="68">
      <t>クチ</t>
    </rPh>
    <phoneticPr fontId="3"/>
  </si>
  <si>
    <t>2012 ゲオホールディングス事件 
No.8</t>
    <phoneticPr fontId="3"/>
  </si>
  <si>
    <r>
      <t xml:space="preserve">ZHD社のグループ人事・総務本部長は、内部監査の報告を受けるまでもなく、毎月開催される「SK労働安全委員会」において、現場責任者であるZ社のすき家事業本部の責任者、人事部長らとともに、すき家従業員及びクルー（アルバイト）の時間外労働や、
18歳未満のクルーの深夜労働、時間外労働の実態、過労死と認定される過重労働の基準は80時間であるなどの知識を共有し、月間の時間外労働が160時間以上及び100時間以上の上位の過重労働者を特定し、その上司らが行うべき個別対応を行わせていたが、全社的な過重労働の発生や人員不足に対する根本対策については議論・検討はされなかった。
労基署からもたびたび是正勧告を受けている（2012～2014年度で合計65通の是正勧告書を受領）ことが同本部長に報告され、対応を相談している。勧告の内容は①36協定の限度時間を超えて労働させた、②法定の休憩時間を与えていない、③時間
外労働に対する割増賃金を支払わない、④法定項目について医師の健康診断を行わない、⑤法定の休憩時間を与えない 等々である。同本部長は、内部監査報告を受けたのちもこうした報告や議論等をZHD社やZ社の取締役会に報告した形跡はない。 
</t>
    </r>
    <r>
      <rPr>
        <sz val="8"/>
        <color rgb="FFFF0000"/>
        <rFont val="ＭＳ Ｐゴシック"/>
        <family val="3"/>
        <charset val="128"/>
        <scheme val="minor"/>
      </rPr>
      <t>複数の取締役が、過重労働の実態を知っていたにも関わらず、労務問題について取締役会で議論がなされた形跡はない。
店舗マネージャーの勤怠実績は過少申告も懸念され・・・見方によれば、店舗マネージャーがデイリーの勤怠報告書に記入することで『労時アップ』になることを懸念して、見かけ上の労時改善、人件費圧縮を意図しているようにも捉えられる。</t>
    </r>
    <rPh sb="569" eb="571">
      <t>テンポ</t>
    </rPh>
    <rPh sb="578" eb="580">
      <t>キンタイ</t>
    </rPh>
    <rPh sb="580" eb="582">
      <t>ジッセキ</t>
    </rPh>
    <rPh sb="583" eb="585">
      <t>カショウ</t>
    </rPh>
    <rPh sb="585" eb="587">
      <t>シンコク</t>
    </rPh>
    <rPh sb="588" eb="590">
      <t>ケネン</t>
    </rPh>
    <rPh sb="595" eb="597">
      <t>ミカタ</t>
    </rPh>
    <rPh sb="602" eb="604">
      <t>テンポ</t>
    </rPh>
    <rPh sb="616" eb="618">
      <t>キンタイ</t>
    </rPh>
    <rPh sb="618" eb="620">
      <t>ホウコク</t>
    </rPh>
    <rPh sb="620" eb="621">
      <t>ショ</t>
    </rPh>
    <rPh sb="622" eb="624">
      <t>キニュウ</t>
    </rPh>
    <phoneticPr fontId="3"/>
  </si>
  <si>
    <r>
      <t xml:space="preserve"> 「会社が存続するためには、毎期、増収増益でなければならない」との会長の経営方針に加えて、 2007 年 3 月に同社はジャスダックに上場しているが、その準備作業の過程において、計画した予算の達成を強く意識するようになったことが背景にあった</t>
    </r>
    <r>
      <rPr>
        <sz val="8"/>
        <rFont val="ＭＳ Ｐゴシック"/>
        <family val="3"/>
        <charset val="128"/>
        <scheme val="minor"/>
      </rPr>
      <t>。</t>
    </r>
    <r>
      <rPr>
        <sz val="8"/>
        <color rgb="FFFF0000"/>
        <rFont val="ＭＳ Ｐゴシック"/>
        <family val="3"/>
        <charset val="128"/>
        <scheme val="minor"/>
      </rPr>
      <t xml:space="preserve">会長は、売上が未達の場合、売上の「先上げ」を指示することがあったという。 </t>
    </r>
    <phoneticPr fontId="3"/>
  </si>
  <si>
    <r>
      <t>免震・制振装置に関して、2018年（平成30年）10月に入り、</t>
    </r>
    <r>
      <rPr>
        <sz val="8"/>
        <color rgb="FFFF0000"/>
        <rFont val="ＭＳ Ｐゴシック"/>
        <family val="3"/>
        <charset val="128"/>
        <scheme val="minor"/>
      </rPr>
      <t>検査データの改ざんが少なくとも15年にわたって全都道府県の施設で行われ</t>
    </r>
    <r>
      <rPr>
        <sz val="8"/>
        <color theme="1"/>
        <rFont val="ＭＳ Ｐゴシック"/>
        <family val="3"/>
        <charset val="128"/>
        <scheme val="minor"/>
      </rPr>
      <t>、該当の装置が全国各地の都府県市庁舎や消防庁舎などに使用されていたことが明らかになる</t>
    </r>
    <phoneticPr fontId="3"/>
  </si>
  <si>
    <r>
      <t>9月7日 - 不正融資問題を受けて、同日付で、岡野光喜会長兼CEO、米山明広社長ら役員5名が引責辞任し、有國三知男取締役が社長に昇格する人事を発表（後述）。
10月5日 - 金融庁は不動産投資向けの新規融資を6カ月間禁じる一部業務停止命令を出した。資料改竄などの不正融資以外にも反社会的勢力への融資といった問題があることを理由にあげている。一部業務停止命令は2013年にみずほ銀行に出されて以来（みずほ銀行暴力団融資事件）。
11月30日 - 金融庁に業務改善計画を提出。「</t>
    </r>
    <r>
      <rPr>
        <sz val="8"/>
        <color rgb="FFFF0000"/>
        <rFont val="ＭＳ Ｐゴシック"/>
        <family val="3"/>
        <charset val="128"/>
        <scheme val="minor"/>
      </rPr>
      <t>創業家本位の企業風土を抜本的に改めることが改革の前提条件</t>
    </r>
    <r>
      <rPr>
        <sz val="8"/>
        <color theme="1"/>
        <rFont val="ＭＳ Ｐゴシック"/>
        <family val="3"/>
        <charset val="128"/>
        <scheme val="minor"/>
      </rPr>
      <t>」と明記した上で、社内ガバナンスの再構築、投資用不動産で不適切な融資を行った一部債務者への対応などを盛り込まれた[15]。</t>
    </r>
    <phoneticPr fontId="3"/>
  </si>
  <si>
    <r>
      <t>神奈川県警は2018年6月23日、粉飾決算により神奈川県内の銀行から融資金3500万円をだまし取ったとする詐欺罪の疑いで、成田国際空港にてアメリカ合衆国から帰国した</t>
    </r>
    <r>
      <rPr>
        <sz val="8"/>
        <color rgb="FFFF0000"/>
        <rFont val="ＭＳ Ｐゴシック"/>
        <family val="3"/>
        <charset val="128"/>
        <scheme val="minor"/>
      </rPr>
      <t>元社長に任意同行を求め、逮捕</t>
    </r>
    <r>
      <rPr>
        <sz val="8"/>
        <color theme="1"/>
        <rFont val="ＭＳ Ｐゴシック"/>
        <family val="3"/>
        <charset val="128"/>
        <scheme val="minor"/>
      </rPr>
      <t>した[82]。元社長は同年7月18日にも別の詐欺容疑で再逮捕され[83]、8月7日には東京都内の銀行から融資金をだまし取ったとする詐欺罪で追起訴された</t>
    </r>
    <phoneticPr fontId="3"/>
  </si>
  <si>
    <r>
      <t>2017年10月8日、アルミニウム、銅、鉄粉などに関し性能データの改竄や顧客に了解を得ない特採が常態化していたことが発覚した。製品は航空機、自動車、鉄道などで幅広く使用されており、三菱重工業、川崎重工業、IHI、SUBARUなどでデータが改竄された素材を使用した製品が販売されていたことが判明した[16][17]。
アルミニウム・銅事業部門では、役員2人が工場勤務当時に不適切行為の存在を認識しており、ほかの役員1人も2017年4月に認識した。過去の役員2人は</t>
    </r>
    <r>
      <rPr>
        <sz val="8"/>
        <color rgb="FFFF0000"/>
        <rFont val="ＭＳ Ｐゴシック"/>
        <family val="3"/>
        <charset val="128"/>
        <scheme val="minor"/>
      </rPr>
      <t>役員就任以前に直接関与</t>
    </r>
    <r>
      <rPr>
        <sz val="8"/>
        <color theme="1"/>
        <rFont val="ＭＳ Ｐゴシック"/>
        <family val="3"/>
        <charset val="128"/>
        <scheme val="minor"/>
      </rPr>
      <t>していた。</t>
    </r>
    <phoneticPr fontId="3"/>
  </si>
  <si>
    <r>
      <rPr>
        <sz val="8"/>
        <color rgb="FFFF0000"/>
        <rFont val="ＭＳ Ｐゴシック"/>
        <family val="3"/>
        <charset val="128"/>
        <scheme val="minor"/>
      </rPr>
      <t>元社長は2013年9月期からIATAの会員資格を守るために、決算時に費用の取り消しや架空利益を計上する方法によって粉飾決算を行うという手口で粉飾決算を行っていたことを認めた</t>
    </r>
    <r>
      <rPr>
        <sz val="8"/>
        <color theme="1"/>
        <rFont val="ＭＳ Ｐゴシック"/>
        <family val="3"/>
        <charset val="128"/>
        <scheme val="minor"/>
      </rPr>
      <t>ほか、破産管財人は2011年9月期並びに2012年9月期において逆粉飾決算を行い、2016年9月期決算においても、売上高117億7300万円、営業損失61億100万円、経常損失61億3000万円、純損失61億5600万円、143億2600万円の債務超過のところを、売上高194億8100万円、営業利益1億1800万円、経常利益8800万円、純利益4800万円、4憶6000万円の資産超過と偽っていたことや、2014年9月期から債務超過に陥っていたことを明らかにした</t>
    </r>
    <phoneticPr fontId="3"/>
  </si>
  <si>
    <r>
      <t>2015年（平成27年）7月20日、第三者委員会の報告書により、</t>
    </r>
    <r>
      <rPr>
        <sz val="8"/>
        <color rgb="FFFF0000"/>
        <rFont val="ＭＳ Ｐゴシック"/>
        <family val="3"/>
        <charset val="128"/>
        <scheme val="minor"/>
      </rPr>
      <t>経営トップの関与</t>
    </r>
    <r>
      <rPr>
        <sz val="8"/>
        <color theme="1"/>
        <rFont val="ＭＳ Ｐゴシック"/>
        <family val="3"/>
        <charset val="128"/>
        <scheme val="minor"/>
      </rPr>
      <t>による2009年3月期から2014年4 - 12月期で計1518億円の利益を水増しする粉飾決算を行っていたことが報告された</t>
    </r>
    <phoneticPr fontId="3"/>
  </si>
  <si>
    <r>
      <t>2015年11月、アメリカ合衆国運輸省の国家道路交通安全局（英語版）(NHTSA)は、タカタのエアバッグの欠陥を企業の不祥事と位置づけ、同社が</t>
    </r>
    <r>
      <rPr>
        <sz val="8"/>
        <color rgb="FFFF0000"/>
        <rFont val="ＭＳ Ｐゴシック"/>
        <family val="3"/>
        <charset val="128"/>
        <scheme val="minor"/>
      </rPr>
      <t>適切なリコールや情報開示を行わなかったた</t>
    </r>
    <r>
      <rPr>
        <sz val="8"/>
        <color theme="1"/>
        <rFont val="ＭＳ Ｐゴシック"/>
        <family val="3"/>
        <charset val="128"/>
        <scheme val="minor"/>
      </rPr>
      <t>め、アメリカ国内で被害を拡大したとして最大2億ドル（約240億円）の民事制裁金を科すと発表した。NHTSAが一社に科す制裁金としては過去最高額。リコールでは過去最大となった[24]。タカタと自動車メーカーに対して、2019年末までにエアバッグの修理を完了するように命じた[25]</t>
    </r>
    <phoneticPr fontId="3"/>
  </si>
  <si>
    <r>
      <t>みずほ銀行における暴力団に対するキャプティブローンによる融資は、中古車販売店での乗用車購入資金が殆どで200件超・総額で2億円程度と、全体の貸付残高比では雀の涙以下であった。しかしその多くで完済前に借り逃げ・踏み倒しが発生。自動車は転売により換金され、結果的に資金供与につながったとも報じられた。みずほ銀行の貸倒損失は保証契約に基づきオリコが代位弁済を行うため、最終的にはオリコが被ることになった。
みずほ銀行は2010年の時点で</t>
    </r>
    <r>
      <rPr>
        <sz val="8"/>
        <color rgb="FFFF0000"/>
        <rFont val="ＭＳ Ｐゴシック"/>
        <family val="3"/>
        <charset val="128"/>
        <scheme val="minor"/>
      </rPr>
      <t>このような取引が行われていることを担当部門で把握し、首脳陣に上申するも抜本的な対応は取らずに放置</t>
    </r>
    <r>
      <rPr>
        <sz val="8"/>
        <color theme="1"/>
        <rFont val="ＭＳ Ｐゴシック"/>
        <family val="3"/>
        <charset val="128"/>
        <scheme val="minor"/>
      </rPr>
      <t>していたことが2012年12月からの金融庁検査より明らかになった。</t>
    </r>
    <phoneticPr fontId="3"/>
  </si>
  <si>
    <r>
      <t>オリンパスが過去のM&amp;Aにおいて不透明な取引と会計処理を行なっていたことが2011年に発行された日本の総合情報誌 『月刊FACTA』の2011年8月号で初めて報じられ[1]、同10月号でも続報された。
1990年代以降、</t>
    </r>
    <r>
      <rPr>
        <sz val="8"/>
        <color rgb="FFFF0000"/>
        <rFont val="ＭＳ Ｐゴシック"/>
        <family val="3"/>
        <charset val="128"/>
        <scheme val="minor"/>
      </rPr>
      <t>有価証券投資により発生した損失の隠蔽が続けられ</t>
    </r>
    <r>
      <rPr>
        <sz val="8"/>
        <color theme="1"/>
        <rFont val="ＭＳ Ｐゴシック"/>
        <family val="3"/>
        <charset val="128"/>
        <scheme val="minor"/>
      </rPr>
      <t>、その補填のために当該買収が実施されたことが明らかとなり、11月8日、会社は記者会見を開きこれを公表した。</t>
    </r>
    <phoneticPr fontId="3"/>
  </si>
  <si>
    <r>
      <t>大王製紙の創業家経営者である</t>
    </r>
    <r>
      <rPr>
        <sz val="8"/>
        <color rgb="FFFF0000"/>
        <rFont val="ＭＳ Ｐゴシック"/>
        <family val="3"/>
        <charset val="128"/>
        <scheme val="minor"/>
      </rPr>
      <t>井川意高が、2010年4月から2011年9月までの総額で、100億円を超える金銭（正確には106億円[4]）を不正に引き出していた事件</t>
    </r>
    <r>
      <rPr>
        <sz val="8"/>
        <color theme="1"/>
        <rFont val="ＭＳ Ｐゴシック"/>
        <family val="3"/>
        <charset val="128"/>
        <scheme val="minor"/>
      </rPr>
      <t>で、経営者辞任から刑事事件に発展した。
上場企業の創業家経営者が、個人的なカジノの賭け金のために、子会社から多額の資金を引き出し、それを横領する形で私的に流用したことで、会社に損害を与えた事件として注目された。</t>
    </r>
    <phoneticPr fontId="3"/>
  </si>
  <si>
    <t>2018年　スルガ銀行 - 不正融資</t>
  </si>
  <si>
    <t>2018年　SUBARU - データ書き換え</t>
  </si>
  <si>
    <t>2018年　はれのひ - 粉飾、詐欺</t>
  </si>
  <si>
    <t>2017年　神戸製鋼所 - 品質検査データ改竄</t>
  </si>
  <si>
    <t>2016年　スズキ - 燃費詐称</t>
  </si>
  <si>
    <t>2016年　三菱自動車 - カタログ燃費の詐称及び不正計測発覚後の再測定における燃費詐称</t>
  </si>
  <si>
    <t>2015年　東芝 - 長期に及ぶ不適切会計</t>
  </si>
  <si>
    <t>2015年　タカタ - エアバッグ不具合</t>
  </si>
  <si>
    <t>2011年　オリンパス事件 - 粉飾決算</t>
  </si>
  <si>
    <r>
      <t>2013年　</t>
    </r>
    <r>
      <rPr>
        <sz val="9"/>
        <color rgb="FF0B0080"/>
        <rFont val="Arial"/>
        <family val="2"/>
      </rPr>
      <t>カネボウ化粧品</t>
    </r>
    <r>
      <rPr>
        <sz val="9"/>
        <color rgb="FF222222"/>
        <rFont val="Arial"/>
        <family val="2"/>
      </rPr>
      <t>・</t>
    </r>
    <r>
      <rPr>
        <sz val="9"/>
        <color rgb="FF0B0080"/>
        <rFont val="Arial"/>
        <family val="2"/>
      </rPr>
      <t>ロドデノール</t>
    </r>
    <r>
      <rPr>
        <sz val="9"/>
        <color rgb="FF222222"/>
        <rFont val="Arial"/>
        <family val="2"/>
      </rPr>
      <t>による白斑症状 - 製品瑕疵</t>
    </r>
  </si>
  <si>
    <t>2018年　KYB - 免震装置データ改竄</t>
    <phoneticPr fontId="3"/>
  </si>
  <si>
    <t>2017年　てるみくらぶ - 粉飾、詐欺</t>
    <phoneticPr fontId="3"/>
  </si>
  <si>
    <t>2013年　みずほ銀行暴力団融資事件 - 反社会勢力取引</t>
    <phoneticPr fontId="3"/>
  </si>
  <si>
    <t>2011年　大王製紙事件 - 不正による巨額損失</t>
    <phoneticPr fontId="3"/>
  </si>
  <si>
    <t>2011 年 12 月 16 日、監査役会は取締役会に、社外調査委員会の調査報告書を提出、2012年 3 月 14 日、特別委員会の提言に基づき、常勤監査役及び新たに代表取締役社長に就任した E 取締役を代表者として、会社は元 S 会長、元 M 社長及び元 K 副社長の 3 名に対し、約 4.6 億円の損害賠償請求を名古屋地裁に提起した。
2015 年 7 月 1 日の日経新聞に「ゲオ旧経営陣に賠償命令 名古屋地裁、4 億 5000 万円」との見出しで「コンサルティング料名目で元顧問らの会社に資金を不正支出したとして、名古屋市のＤＶＤレンタル大手の『ゲオホールディングス』が、元会長ら旧経営陣 3 人に計約 4 億 6000万円の損害賠償を求めた訴訟の判決で、名古屋地裁は 30 日、原告の請求を認め、計約 4 億 5000万円の支払いを命じた」との記事が掲載された。</t>
    <phoneticPr fontId="3"/>
  </si>
  <si>
    <t>【懇話会眞田さんの事件簿より】</t>
    <rPh sb="1" eb="4">
      <t>コンワカイ</t>
    </rPh>
    <rPh sb="4" eb="6">
      <t>サナダ</t>
    </rPh>
    <rPh sb="9" eb="12">
      <t>ジケンボ</t>
    </rPh>
    <phoneticPr fontId="3"/>
  </si>
  <si>
    <t xml:space="preserve">https://ja.wikipedia.org/wiki/%E4%BC%81%E6%A5%AD%E3%81%AB%E3%82%88%E3%82%8B%E7%8A%AF%E7%BD%AA%E4%BA%8B%E4%BB%B6%E3%81%AE%E4%B8%80%E8%A6%A7 
</t>
    <phoneticPr fontId="3"/>
  </si>
  <si>
    <t>【Ｗｉｋｉより】『企業による犯罪事件の一覧』</t>
    <phoneticPr fontId="3"/>
  </si>
  <si>
    <t>資料３ 別紙</t>
    <rPh sb="0" eb="2">
      <t>シリョウ</t>
    </rPh>
    <rPh sb="4" eb="6">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</si>
</sst>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00_ "/>
  </numFmts>
  <fonts count="18" x14ac:knownFonts="1">
    <font>
      <sz val="11"/>
      <color theme="1"/>
      <name val="ＭＳ Ｐゴシック"/>
      <family val="2"/>
      <scheme val="minor"/>
    </font>
    <font>
      <sz val="11"/>
      <color rgb="FF222222"/>
      <name val="Arial"/>
      <family val="2"/>
    </font>
    <font>
      <u/>
      <sz val="11"/>
      <color theme="10"/>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b/>
      <sz val="8"/>
      <color theme="1"/>
      <name val="ＭＳ Ｐゴシック"/>
      <family val="3"/>
      <charset val="128"/>
      <scheme val="minor"/>
    </font>
    <font>
      <sz val="9"/>
      <color theme="1"/>
      <name val="ＭＳ Ｐゴシック"/>
      <family val="2"/>
      <scheme val="minor"/>
    </font>
    <font>
      <sz val="9"/>
      <color rgb="FF222222"/>
      <name val="Arial"/>
      <family val="2"/>
    </font>
    <font>
      <sz val="9"/>
      <color rgb="FF0B0080"/>
      <name val="Arial"/>
      <family val="2"/>
    </font>
    <font>
      <sz val="6"/>
      <color theme="1"/>
      <name val="ＭＳ Ｐゴシック"/>
      <family val="2"/>
      <scheme val="minor"/>
    </font>
    <font>
      <sz val="6"/>
      <color theme="1"/>
      <name val="ＭＳ Ｐゴシック"/>
      <family val="3"/>
      <charset val="128"/>
      <scheme val="minor"/>
    </font>
    <font>
      <u/>
      <sz val="9"/>
      <color theme="10"/>
      <name val="ＭＳ Ｐゴシック"/>
      <family val="2"/>
      <scheme val="minor"/>
    </font>
    <font>
      <u/>
      <sz val="9"/>
      <color theme="10"/>
      <name val="ＭＳ Ｐゴシック"/>
      <family val="3"/>
      <charset val="128"/>
      <scheme val="minor"/>
    </font>
    <font>
      <sz val="10"/>
      <color theme="1"/>
      <name val="ＭＳ Ｐゴシック"/>
      <family val="2"/>
      <scheme val="minor"/>
    </font>
    <font>
      <sz val="12"/>
      <color theme="1"/>
      <name val="ＭＳ Ｐゴシック"/>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2" fillId="0" borderId="0" xfId="1" applyAlignment="1">
      <alignment horizontal="left" vertical="center" wrapText="1"/>
    </xf>
    <xf numFmtId="0" fontId="1" fillId="0" borderId="0" xfId="0" applyFont="1" applyAlignment="1">
      <alignment horizontal="left" vertical="center" wrapText="1"/>
    </xf>
    <xf numFmtId="0" fontId="0" fillId="0" borderId="0" xfId="0" applyAlignment="1">
      <alignment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4" fillId="0" borderId="0" xfId="0" applyFont="1" applyAlignment="1">
      <alignment wrapText="1"/>
    </xf>
    <xf numFmtId="0" fontId="5" fillId="0" borderId="4" xfId="0" applyFont="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wrapText="1"/>
    </xf>
    <xf numFmtId="0" fontId="4" fillId="0" borderId="0" xfId="0" applyFont="1"/>
    <xf numFmtId="14" fontId="4" fillId="0" borderId="0" xfId="0" applyNumberFormat="1" applyFont="1"/>
    <xf numFmtId="0" fontId="5" fillId="0" borderId="5" xfId="0" applyFont="1" applyBorder="1" applyAlignment="1">
      <alignment vertical="center" wrapText="1"/>
    </xf>
    <xf numFmtId="0" fontId="5" fillId="2" borderId="5" xfId="0" applyFont="1" applyFill="1" applyBorder="1" applyAlignment="1">
      <alignment vertical="center" wrapText="1"/>
    </xf>
    <xf numFmtId="176" fontId="5" fillId="2" borderId="4" xfId="0" applyNumberFormat="1" applyFont="1" applyFill="1" applyBorder="1" applyAlignment="1">
      <alignment vertical="center"/>
    </xf>
    <xf numFmtId="176" fontId="5" fillId="2" borderId="4" xfId="0" applyNumberFormat="1" applyFont="1" applyFill="1" applyBorder="1"/>
    <xf numFmtId="0" fontId="5" fillId="0" borderId="4" xfId="0" applyFont="1" applyBorder="1"/>
    <xf numFmtId="0" fontId="5" fillId="3" borderId="5" xfId="0" applyFont="1" applyFill="1" applyBorder="1" applyAlignment="1">
      <alignment horizontal="center" vertical="center" wrapText="1"/>
    </xf>
    <xf numFmtId="176" fontId="8" fillId="0" borderId="4" xfId="0" applyNumberFormat="1" applyFont="1" applyFill="1" applyBorder="1"/>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10" fillId="0" borderId="4" xfId="0" applyFont="1" applyBorder="1" applyAlignment="1">
      <alignment horizontal="left" vertical="center" wrapText="1"/>
    </xf>
    <xf numFmtId="0" fontId="4" fillId="0" borderId="4" xfId="0" applyFont="1" applyBorder="1"/>
    <xf numFmtId="0" fontId="4" fillId="0" borderId="4" xfId="0" applyFont="1" applyBorder="1" applyAlignment="1">
      <alignment horizontal="center" vertical="center"/>
    </xf>
    <xf numFmtId="0" fontId="12" fillId="0" borderId="4" xfId="0" applyFont="1" applyBorder="1" applyAlignment="1">
      <alignment horizontal="center" vertical="center"/>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9" fillId="0" borderId="0" xfId="0" applyFont="1" applyAlignment="1">
      <alignment vertical="center"/>
    </xf>
    <xf numFmtId="0" fontId="9"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0" fillId="0" borderId="0" xfId="0" applyBorder="1"/>
    <xf numFmtId="177" fontId="5" fillId="0" borderId="4" xfId="0" applyNumberFormat="1" applyFont="1" applyBorder="1" applyAlignment="1">
      <alignment vertical="center" wrapText="1"/>
    </xf>
    <xf numFmtId="0" fontId="5" fillId="0" borderId="4"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vertical="center"/>
    </xf>
    <xf numFmtId="0" fontId="14" fillId="0" borderId="0" xfId="1" applyFont="1" applyBorder="1" applyAlignment="1">
      <alignment horizontal="left" vertical="center"/>
    </xf>
    <xf numFmtId="0" fontId="16" fillId="0" borderId="0" xfId="0" applyFont="1" applyAlignment="1"/>
    <xf numFmtId="177" fontId="8" fillId="0" borderId="5" xfId="0" applyNumberFormat="1" applyFont="1" applyBorder="1" applyAlignment="1">
      <alignment vertical="center" wrapText="1"/>
    </xf>
    <xf numFmtId="177" fontId="8" fillId="0" borderId="4" xfId="0" applyNumberFormat="1" applyFont="1" applyBorder="1" applyAlignment="1">
      <alignment vertical="center" wrapText="1"/>
    </xf>
    <xf numFmtId="177" fontId="5" fillId="0" borderId="0" xfId="0" applyNumberFormat="1" applyFont="1" applyBorder="1" applyAlignment="1">
      <alignment vertical="center" wrapText="1"/>
    </xf>
    <xf numFmtId="177" fontId="8" fillId="0" borderId="4" xfId="0" applyNumberFormat="1" applyFont="1" applyBorder="1"/>
    <xf numFmtId="177" fontId="8" fillId="0" borderId="4" xfId="0" applyNumberFormat="1" applyFont="1" applyFill="1" applyBorder="1"/>
    <xf numFmtId="176" fontId="5"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0" fontId="17" fillId="0" borderId="0" xfId="0" applyFont="1"/>
    <xf numFmtId="0" fontId="9" fillId="0" borderId="0" xfId="0" applyFont="1" applyBorder="1" applyAlignment="1">
      <alignment vertical="center" wrapText="1"/>
    </xf>
    <xf numFmtId="0" fontId="5" fillId="0" borderId="0" xfId="0" applyFont="1" applyBorder="1" applyAlignment="1">
      <alignment wrapText="1"/>
    </xf>
    <xf numFmtId="0" fontId="5" fillId="0" borderId="0" xfId="0" applyFont="1" applyFill="1" applyBorder="1" applyAlignment="1">
      <alignment horizontal="center" vertical="center" wrapText="1"/>
    </xf>
    <xf numFmtId="177" fontId="8" fillId="0" borderId="0" xfId="0" applyNumberFormat="1" applyFont="1" applyBorder="1"/>
    <xf numFmtId="0" fontId="5" fillId="0" borderId="0" xfId="0" applyFont="1" applyBorder="1"/>
    <xf numFmtId="0" fontId="5" fillId="2" borderId="4" xfId="0" applyFont="1" applyFill="1" applyBorder="1" applyAlignment="1">
      <alignment vertical="center" wrapText="1"/>
    </xf>
    <xf numFmtId="176" fontId="5" fillId="0" borderId="0" xfId="0" applyNumberFormat="1" applyFont="1" applyFill="1" applyBorder="1"/>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4" fillId="0" borderId="6" xfId="1" applyFont="1" applyBorder="1" applyAlignment="1">
      <alignment horizontal="left" vertical="center" wrapText="1"/>
    </xf>
    <xf numFmtId="0" fontId="15" fillId="0" borderId="6" xfId="1"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Sheet1!$N$35:$V$35</c:f>
              <c:numCache>
                <c:formatCode>0.00_ ;[Red]\-0.00\ </c:formatCode>
                <c:ptCount val="9"/>
                <c:pt idx="0">
                  <c:v>-0.21444444444444441</c:v>
                </c:pt>
                <c:pt idx="1">
                  <c:v>-6.5555555555555617E-2</c:v>
                </c:pt>
                <c:pt idx="2">
                  <c:v>-0.11333333333333329</c:v>
                </c:pt>
                <c:pt idx="3">
                  <c:v>-0.3288888888888889</c:v>
                </c:pt>
                <c:pt idx="4">
                  <c:v>-0.20111111111111116</c:v>
                </c:pt>
                <c:pt idx="5">
                  <c:v>0.10222222222222216</c:v>
                </c:pt>
                <c:pt idx="6">
                  <c:v>-0.1411111111111111</c:v>
                </c:pt>
                <c:pt idx="7">
                  <c:v>-0.73888888888888893</c:v>
                </c:pt>
                <c:pt idx="8">
                  <c:v>-0.11999999999999991</c:v>
                </c:pt>
              </c:numCache>
            </c:numRef>
          </c:val>
          <c:smooth val="0"/>
          <c:extLst>
            <c:ext xmlns:c16="http://schemas.microsoft.com/office/drawing/2014/chart" uri="{C3380CC4-5D6E-409C-BE32-E72D297353CC}">
              <c16:uniqueId val="{00000000-733C-4EA3-854B-68D16C72F0A3}"/>
            </c:ext>
          </c:extLst>
        </c:ser>
        <c:dLbls>
          <c:showLegendKey val="0"/>
          <c:showVal val="0"/>
          <c:showCatName val="0"/>
          <c:showSerName val="0"/>
          <c:showPercent val="0"/>
          <c:showBubbleSize val="0"/>
        </c:dLbls>
        <c:smooth val="0"/>
        <c:axId val="202149248"/>
        <c:axId val="202155136"/>
      </c:lineChart>
      <c:catAx>
        <c:axId val="202149248"/>
        <c:scaling>
          <c:orientation val="minMax"/>
        </c:scaling>
        <c:delete val="0"/>
        <c:axPos val="b"/>
        <c:majorGridlines/>
        <c:numFmt formatCode="General" sourceLinked="0"/>
        <c:majorTickMark val="out"/>
        <c:minorTickMark val="none"/>
        <c:tickLblPos val="nextTo"/>
        <c:crossAx val="202155136"/>
        <c:crosses val="autoZero"/>
        <c:auto val="1"/>
        <c:lblAlgn val="ctr"/>
        <c:lblOffset val="100"/>
        <c:noMultiLvlLbl val="0"/>
      </c:catAx>
      <c:valAx>
        <c:axId val="202155136"/>
        <c:scaling>
          <c:orientation val="minMax"/>
        </c:scaling>
        <c:delete val="0"/>
        <c:axPos val="l"/>
        <c:majorGridlines/>
        <c:numFmt formatCode="0.00_ ;[Red]\-0.00\ " sourceLinked="1"/>
        <c:majorTickMark val="out"/>
        <c:minorTickMark val="none"/>
        <c:tickLblPos val="nextTo"/>
        <c:crossAx val="2021492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Sheet1!$N$36:$V$36</c:f>
              <c:numCache>
                <c:formatCode>0.00_ ;[Red]\-0.00\ </c:formatCode>
                <c:ptCount val="9"/>
                <c:pt idx="0">
                  <c:v>-0.15400000000000008</c:v>
                </c:pt>
                <c:pt idx="1">
                  <c:v>-0.18900000000000006</c:v>
                </c:pt>
                <c:pt idx="2">
                  <c:v>-0.13900000000000015</c:v>
                </c:pt>
                <c:pt idx="3">
                  <c:v>-7.0999999999999994E-2</c:v>
                </c:pt>
                <c:pt idx="4">
                  <c:v>-0.13200000000000003</c:v>
                </c:pt>
                <c:pt idx="5">
                  <c:v>0.127</c:v>
                </c:pt>
                <c:pt idx="6">
                  <c:v>-0.13500000000000006</c:v>
                </c:pt>
                <c:pt idx="7">
                  <c:v>-0.38599999999999995</c:v>
                </c:pt>
                <c:pt idx="8">
                  <c:v>-8.5999999999999896E-2</c:v>
                </c:pt>
              </c:numCache>
            </c:numRef>
          </c:val>
          <c:smooth val="0"/>
          <c:extLst>
            <c:ext xmlns:c16="http://schemas.microsoft.com/office/drawing/2014/chart" uri="{C3380CC4-5D6E-409C-BE32-E72D297353CC}">
              <c16:uniqueId val="{00000000-1E95-4D70-B222-E996547D70CB}"/>
            </c:ext>
          </c:extLst>
        </c:ser>
        <c:dLbls>
          <c:showLegendKey val="0"/>
          <c:showVal val="0"/>
          <c:showCatName val="0"/>
          <c:showSerName val="0"/>
          <c:showPercent val="0"/>
          <c:showBubbleSize val="0"/>
        </c:dLbls>
        <c:smooth val="0"/>
        <c:axId val="202175232"/>
        <c:axId val="202176768"/>
      </c:lineChart>
      <c:catAx>
        <c:axId val="202175232"/>
        <c:scaling>
          <c:orientation val="minMax"/>
        </c:scaling>
        <c:delete val="0"/>
        <c:axPos val="b"/>
        <c:majorGridlines/>
        <c:numFmt formatCode="General" sourceLinked="0"/>
        <c:majorTickMark val="out"/>
        <c:minorTickMark val="none"/>
        <c:tickLblPos val="nextTo"/>
        <c:crossAx val="202176768"/>
        <c:crosses val="autoZero"/>
        <c:auto val="1"/>
        <c:lblAlgn val="ctr"/>
        <c:lblOffset val="100"/>
        <c:noMultiLvlLbl val="0"/>
      </c:catAx>
      <c:valAx>
        <c:axId val="202176768"/>
        <c:scaling>
          <c:orientation val="minMax"/>
          <c:max val="0.4"/>
          <c:min val="-1"/>
        </c:scaling>
        <c:delete val="0"/>
        <c:axPos val="l"/>
        <c:majorGridlines/>
        <c:numFmt formatCode="0.00_ ;[Red]\-0.00\ " sourceLinked="1"/>
        <c:majorTickMark val="out"/>
        <c:minorTickMark val="none"/>
        <c:tickLblPos val="nextTo"/>
        <c:crossAx val="2021752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Sheet1!$N$37:$V$37</c:f>
              <c:numCache>
                <c:formatCode>0.00_ ;[Red]\-0.00\ </c:formatCode>
                <c:ptCount val="9"/>
                <c:pt idx="0">
                  <c:v>-0.13000000000000012</c:v>
                </c:pt>
                <c:pt idx="1">
                  <c:v>-0.125</c:v>
                </c:pt>
                <c:pt idx="2">
                  <c:v>-0.15000000000000013</c:v>
                </c:pt>
                <c:pt idx="3">
                  <c:v>5.4999999999999938E-2</c:v>
                </c:pt>
                <c:pt idx="4">
                  <c:v>5.4999999999999938E-2</c:v>
                </c:pt>
                <c:pt idx="5">
                  <c:v>-0.15000000000000013</c:v>
                </c:pt>
                <c:pt idx="6">
                  <c:v>-1.5000000000000124E-2</c:v>
                </c:pt>
                <c:pt idx="7">
                  <c:v>-0.12999999999999967</c:v>
                </c:pt>
                <c:pt idx="8">
                  <c:v>-0.24499999999999988</c:v>
                </c:pt>
              </c:numCache>
            </c:numRef>
          </c:val>
          <c:smooth val="0"/>
          <c:extLst>
            <c:ext xmlns:c16="http://schemas.microsoft.com/office/drawing/2014/chart" uri="{C3380CC4-5D6E-409C-BE32-E72D297353CC}">
              <c16:uniqueId val="{00000000-D105-42A4-95C6-B00BE7C7D967}"/>
            </c:ext>
          </c:extLst>
        </c:ser>
        <c:dLbls>
          <c:showLegendKey val="0"/>
          <c:showVal val="0"/>
          <c:showCatName val="0"/>
          <c:showSerName val="0"/>
          <c:showPercent val="0"/>
          <c:showBubbleSize val="0"/>
        </c:dLbls>
        <c:marker val="1"/>
        <c:smooth val="0"/>
        <c:axId val="202078080"/>
        <c:axId val="202079616"/>
      </c:lineChart>
      <c:catAx>
        <c:axId val="202078080"/>
        <c:scaling>
          <c:orientation val="minMax"/>
        </c:scaling>
        <c:delete val="0"/>
        <c:axPos val="b"/>
        <c:numFmt formatCode="General" sourceLinked="0"/>
        <c:majorTickMark val="out"/>
        <c:minorTickMark val="none"/>
        <c:tickLblPos val="nextTo"/>
        <c:crossAx val="202079616"/>
        <c:crosses val="autoZero"/>
        <c:auto val="1"/>
        <c:lblAlgn val="ctr"/>
        <c:lblOffset val="100"/>
        <c:noMultiLvlLbl val="0"/>
      </c:catAx>
      <c:valAx>
        <c:axId val="202079616"/>
        <c:scaling>
          <c:orientation val="minMax"/>
          <c:max val="0.4"/>
          <c:min val="-1"/>
        </c:scaling>
        <c:delete val="0"/>
        <c:axPos val="l"/>
        <c:majorGridlines/>
        <c:numFmt formatCode="0.00_ ;[Red]\-0.00\ " sourceLinked="1"/>
        <c:majorTickMark val="out"/>
        <c:minorTickMark val="none"/>
        <c:tickLblPos val="nextTo"/>
        <c:crossAx val="2020780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Sheet1!$D$35</c:f>
              <c:strCache>
                <c:ptCount val="1"/>
                <c:pt idx="0">
                  <c:v>経営不正</c:v>
                </c:pt>
              </c:strCache>
            </c:strRef>
          </c:tx>
          <c:marker>
            <c:symbol val="none"/>
          </c:marker>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Sheet1!$N$35:$V$35</c:f>
              <c:numCache>
                <c:formatCode>0.00_ ;[Red]\-0.00\ </c:formatCode>
                <c:ptCount val="9"/>
                <c:pt idx="0">
                  <c:v>-0.21444444444444441</c:v>
                </c:pt>
                <c:pt idx="1">
                  <c:v>-6.5555555555555617E-2</c:v>
                </c:pt>
                <c:pt idx="2">
                  <c:v>-0.11333333333333329</c:v>
                </c:pt>
                <c:pt idx="3">
                  <c:v>-0.3288888888888889</c:v>
                </c:pt>
                <c:pt idx="4">
                  <c:v>-0.20111111111111116</c:v>
                </c:pt>
                <c:pt idx="5">
                  <c:v>0.10222222222222216</c:v>
                </c:pt>
                <c:pt idx="6">
                  <c:v>-0.1411111111111111</c:v>
                </c:pt>
                <c:pt idx="7">
                  <c:v>-0.73888888888888893</c:v>
                </c:pt>
                <c:pt idx="8">
                  <c:v>-0.11999999999999991</c:v>
                </c:pt>
              </c:numCache>
            </c:numRef>
          </c:val>
          <c:extLst>
            <c:ext xmlns:c16="http://schemas.microsoft.com/office/drawing/2014/chart" uri="{C3380CC4-5D6E-409C-BE32-E72D297353CC}">
              <c16:uniqueId val="{00000000-4608-45FA-9C33-906DD47749F2}"/>
            </c:ext>
          </c:extLst>
        </c:ser>
        <c:ser>
          <c:idx val="1"/>
          <c:order val="1"/>
          <c:tx>
            <c:strRef>
              <c:f>Sheet1!$D$36</c:f>
              <c:strCache>
                <c:ptCount val="1"/>
                <c:pt idx="0">
                  <c:v>現場不正
経営放置</c:v>
                </c:pt>
              </c:strCache>
            </c:strRef>
          </c:tx>
          <c:marker>
            <c:symbol val="none"/>
          </c:marker>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Sheet1!$N$36:$V$36</c:f>
              <c:numCache>
                <c:formatCode>0.00_ ;[Red]\-0.00\ </c:formatCode>
                <c:ptCount val="9"/>
                <c:pt idx="0">
                  <c:v>-0.15400000000000008</c:v>
                </c:pt>
                <c:pt idx="1">
                  <c:v>-0.18900000000000006</c:v>
                </c:pt>
                <c:pt idx="2">
                  <c:v>-0.13900000000000015</c:v>
                </c:pt>
                <c:pt idx="3">
                  <c:v>-7.0999999999999994E-2</c:v>
                </c:pt>
                <c:pt idx="4">
                  <c:v>-0.13200000000000003</c:v>
                </c:pt>
                <c:pt idx="5">
                  <c:v>0.127</c:v>
                </c:pt>
                <c:pt idx="6">
                  <c:v>-0.13500000000000006</c:v>
                </c:pt>
                <c:pt idx="7">
                  <c:v>-0.38599999999999995</c:v>
                </c:pt>
                <c:pt idx="8">
                  <c:v>-8.5999999999999896E-2</c:v>
                </c:pt>
              </c:numCache>
            </c:numRef>
          </c:val>
          <c:extLst>
            <c:ext xmlns:c16="http://schemas.microsoft.com/office/drawing/2014/chart" uri="{C3380CC4-5D6E-409C-BE32-E72D297353CC}">
              <c16:uniqueId val="{00000001-4608-45FA-9C33-906DD47749F2}"/>
            </c:ext>
          </c:extLst>
        </c:ser>
        <c:dLbls>
          <c:showLegendKey val="0"/>
          <c:showVal val="0"/>
          <c:showCatName val="0"/>
          <c:showSerName val="0"/>
          <c:showPercent val="0"/>
          <c:showBubbleSize val="0"/>
        </c:dLbls>
        <c:axId val="202104832"/>
        <c:axId val="202106368"/>
      </c:radarChart>
      <c:catAx>
        <c:axId val="202104832"/>
        <c:scaling>
          <c:orientation val="minMax"/>
        </c:scaling>
        <c:delete val="0"/>
        <c:axPos val="b"/>
        <c:majorGridlines/>
        <c:numFmt formatCode="General" sourceLinked="0"/>
        <c:majorTickMark val="out"/>
        <c:minorTickMark val="none"/>
        <c:tickLblPos val="nextTo"/>
        <c:crossAx val="202106368"/>
        <c:crosses val="autoZero"/>
        <c:auto val="1"/>
        <c:lblAlgn val="ctr"/>
        <c:lblOffset val="100"/>
        <c:noMultiLvlLbl val="0"/>
      </c:catAx>
      <c:valAx>
        <c:axId val="202106368"/>
        <c:scaling>
          <c:orientation val="minMax"/>
        </c:scaling>
        <c:delete val="0"/>
        <c:axPos val="l"/>
        <c:majorGridlines/>
        <c:numFmt formatCode="0.00_ ;[Red]\-0.00\ " sourceLinked="1"/>
        <c:majorTickMark val="cross"/>
        <c:minorTickMark val="none"/>
        <c:tickLblPos val="nextTo"/>
        <c:crossAx val="2021048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Sheet1!$D$36</c:f>
              <c:strCache>
                <c:ptCount val="1"/>
                <c:pt idx="0">
                  <c:v>現場不正
経営放置</c:v>
                </c:pt>
              </c:strCache>
            </c:strRef>
          </c:tx>
          <c:marker>
            <c:symbol val="none"/>
          </c:marker>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Sheet1!$N$36:$V$36</c:f>
              <c:numCache>
                <c:formatCode>0.00_ ;[Red]\-0.00\ </c:formatCode>
                <c:ptCount val="9"/>
                <c:pt idx="0">
                  <c:v>-0.15400000000000008</c:v>
                </c:pt>
                <c:pt idx="1">
                  <c:v>-0.18900000000000006</c:v>
                </c:pt>
                <c:pt idx="2">
                  <c:v>-0.13900000000000015</c:v>
                </c:pt>
                <c:pt idx="3">
                  <c:v>-7.0999999999999994E-2</c:v>
                </c:pt>
                <c:pt idx="4">
                  <c:v>-0.13200000000000003</c:v>
                </c:pt>
                <c:pt idx="5">
                  <c:v>0.127</c:v>
                </c:pt>
                <c:pt idx="6">
                  <c:v>-0.13500000000000006</c:v>
                </c:pt>
                <c:pt idx="7">
                  <c:v>-0.38599999999999995</c:v>
                </c:pt>
                <c:pt idx="8">
                  <c:v>-8.5999999999999896E-2</c:v>
                </c:pt>
              </c:numCache>
            </c:numRef>
          </c:val>
          <c:extLst>
            <c:ext xmlns:c16="http://schemas.microsoft.com/office/drawing/2014/chart" uri="{C3380CC4-5D6E-409C-BE32-E72D297353CC}">
              <c16:uniqueId val="{00000000-51DF-46B0-9E52-08AB47EC41D5}"/>
            </c:ext>
          </c:extLst>
        </c:ser>
        <c:ser>
          <c:idx val="1"/>
          <c:order val="1"/>
          <c:tx>
            <c:strRef>
              <c:f>Sheet1!$D$37</c:f>
              <c:strCache>
                <c:ptCount val="1"/>
                <c:pt idx="0">
                  <c:v>現場不備
経営放置</c:v>
                </c:pt>
              </c:strCache>
            </c:strRef>
          </c:tx>
          <c:marker>
            <c:symbol val="none"/>
          </c:marker>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Sheet1!$N$37:$V$37</c:f>
              <c:numCache>
                <c:formatCode>0.00_ ;[Red]\-0.00\ </c:formatCode>
                <c:ptCount val="9"/>
                <c:pt idx="0">
                  <c:v>-0.13000000000000012</c:v>
                </c:pt>
                <c:pt idx="1">
                  <c:v>-0.125</c:v>
                </c:pt>
                <c:pt idx="2">
                  <c:v>-0.15000000000000013</c:v>
                </c:pt>
                <c:pt idx="3">
                  <c:v>5.4999999999999938E-2</c:v>
                </c:pt>
                <c:pt idx="4">
                  <c:v>5.4999999999999938E-2</c:v>
                </c:pt>
                <c:pt idx="5">
                  <c:v>-0.15000000000000013</c:v>
                </c:pt>
                <c:pt idx="6">
                  <c:v>-1.5000000000000124E-2</c:v>
                </c:pt>
                <c:pt idx="7">
                  <c:v>-0.12999999999999967</c:v>
                </c:pt>
                <c:pt idx="8">
                  <c:v>-0.24499999999999988</c:v>
                </c:pt>
              </c:numCache>
            </c:numRef>
          </c:val>
          <c:extLst>
            <c:ext xmlns:c16="http://schemas.microsoft.com/office/drawing/2014/chart" uri="{C3380CC4-5D6E-409C-BE32-E72D297353CC}">
              <c16:uniqueId val="{00000001-51DF-46B0-9E52-08AB47EC41D5}"/>
            </c:ext>
          </c:extLst>
        </c:ser>
        <c:dLbls>
          <c:showLegendKey val="0"/>
          <c:showVal val="0"/>
          <c:showCatName val="0"/>
          <c:showSerName val="0"/>
          <c:showPercent val="0"/>
          <c:showBubbleSize val="0"/>
        </c:dLbls>
        <c:axId val="203323264"/>
        <c:axId val="203324800"/>
      </c:radarChart>
      <c:catAx>
        <c:axId val="203323264"/>
        <c:scaling>
          <c:orientation val="minMax"/>
        </c:scaling>
        <c:delete val="0"/>
        <c:axPos val="b"/>
        <c:majorGridlines/>
        <c:numFmt formatCode="General" sourceLinked="0"/>
        <c:majorTickMark val="out"/>
        <c:minorTickMark val="none"/>
        <c:tickLblPos val="nextTo"/>
        <c:crossAx val="203324800"/>
        <c:crosses val="autoZero"/>
        <c:auto val="1"/>
        <c:lblAlgn val="ctr"/>
        <c:lblOffset val="100"/>
        <c:noMultiLvlLbl val="0"/>
      </c:catAx>
      <c:valAx>
        <c:axId val="203324800"/>
        <c:scaling>
          <c:orientation val="minMax"/>
          <c:max val="0.4"/>
          <c:min val="-1"/>
        </c:scaling>
        <c:delete val="0"/>
        <c:axPos val="l"/>
        <c:majorGridlines/>
        <c:numFmt formatCode="0.00_ ;[Red]\-0.00\ " sourceLinked="1"/>
        <c:majorTickMark val="cross"/>
        <c:minorTickMark val="none"/>
        <c:tickLblPos val="nextTo"/>
        <c:crossAx val="2033232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Sheet1!$D$35</c:f>
              <c:strCache>
                <c:ptCount val="1"/>
                <c:pt idx="0">
                  <c:v>経営不正</c:v>
                </c:pt>
              </c:strCache>
            </c:strRef>
          </c:tx>
          <c:marker>
            <c:symbol val="none"/>
          </c:marker>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Sheet1!$N$35:$V$35</c:f>
              <c:numCache>
                <c:formatCode>0.00_ ;[Red]\-0.00\ </c:formatCode>
                <c:ptCount val="9"/>
                <c:pt idx="0">
                  <c:v>-0.21444444444444441</c:v>
                </c:pt>
                <c:pt idx="1">
                  <c:v>-6.5555555555555617E-2</c:v>
                </c:pt>
                <c:pt idx="2">
                  <c:v>-0.11333333333333329</c:v>
                </c:pt>
                <c:pt idx="3">
                  <c:v>-0.3288888888888889</c:v>
                </c:pt>
                <c:pt idx="4">
                  <c:v>-0.20111111111111116</c:v>
                </c:pt>
                <c:pt idx="5">
                  <c:v>0.10222222222222216</c:v>
                </c:pt>
                <c:pt idx="6">
                  <c:v>-0.1411111111111111</c:v>
                </c:pt>
                <c:pt idx="7">
                  <c:v>-0.73888888888888893</c:v>
                </c:pt>
                <c:pt idx="8">
                  <c:v>-0.11999999999999991</c:v>
                </c:pt>
              </c:numCache>
            </c:numRef>
          </c:val>
          <c:extLst>
            <c:ext xmlns:c16="http://schemas.microsoft.com/office/drawing/2014/chart" uri="{C3380CC4-5D6E-409C-BE32-E72D297353CC}">
              <c16:uniqueId val="{00000000-FACE-499E-8A69-85C67C0ED66D}"/>
            </c:ext>
          </c:extLst>
        </c:ser>
        <c:ser>
          <c:idx val="1"/>
          <c:order val="1"/>
          <c:tx>
            <c:strRef>
              <c:f>Sheet1!$D$36</c:f>
              <c:strCache>
                <c:ptCount val="1"/>
                <c:pt idx="0">
                  <c:v>現場不正
経営放置</c:v>
                </c:pt>
              </c:strCache>
            </c:strRef>
          </c:tx>
          <c:marker>
            <c:symbol val="none"/>
          </c:marker>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Sheet1!$N$36:$V$36</c:f>
              <c:numCache>
                <c:formatCode>0.00_ ;[Red]\-0.00\ </c:formatCode>
                <c:ptCount val="9"/>
                <c:pt idx="0">
                  <c:v>-0.15400000000000008</c:v>
                </c:pt>
                <c:pt idx="1">
                  <c:v>-0.18900000000000006</c:v>
                </c:pt>
                <c:pt idx="2">
                  <c:v>-0.13900000000000015</c:v>
                </c:pt>
                <c:pt idx="3">
                  <c:v>-7.0999999999999994E-2</c:v>
                </c:pt>
                <c:pt idx="4">
                  <c:v>-0.13200000000000003</c:v>
                </c:pt>
                <c:pt idx="5">
                  <c:v>0.127</c:v>
                </c:pt>
                <c:pt idx="6">
                  <c:v>-0.13500000000000006</c:v>
                </c:pt>
                <c:pt idx="7">
                  <c:v>-0.38599999999999995</c:v>
                </c:pt>
                <c:pt idx="8">
                  <c:v>-8.5999999999999896E-2</c:v>
                </c:pt>
              </c:numCache>
            </c:numRef>
          </c:val>
          <c:extLst>
            <c:ext xmlns:c16="http://schemas.microsoft.com/office/drawing/2014/chart" uri="{C3380CC4-5D6E-409C-BE32-E72D297353CC}">
              <c16:uniqueId val="{00000001-FACE-499E-8A69-85C67C0ED66D}"/>
            </c:ext>
          </c:extLst>
        </c:ser>
        <c:ser>
          <c:idx val="2"/>
          <c:order val="2"/>
          <c:tx>
            <c:strRef>
              <c:f>Sheet1!$D$37</c:f>
              <c:strCache>
                <c:ptCount val="1"/>
                <c:pt idx="0">
                  <c:v>現場不備
経営放置</c:v>
                </c:pt>
              </c:strCache>
            </c:strRef>
          </c:tx>
          <c:marker>
            <c:symbol val="none"/>
          </c:marker>
          <c:cat>
            <c:multiLvlStrRef>
              <c:f>Sheet1!$N$33:$V$34</c:f>
              <c:multiLvlStrCache>
                <c:ptCount val="9"/>
                <c:lvl>
                  <c:pt idx="0">
                    <c:v>総合</c:v>
                  </c:pt>
                  <c:pt idx="1">
                    <c:v>待遇面での満足度</c:v>
                  </c:pt>
                  <c:pt idx="2">
                    <c:v>社員の士気</c:v>
                  </c:pt>
                  <c:pt idx="3">
                    <c:v>風通しの良さ</c:v>
                  </c:pt>
                  <c:pt idx="4">
                    <c:v>社員の相互尊重</c:v>
                  </c:pt>
                  <c:pt idx="5">
                    <c:v>20代成長環境</c:v>
                  </c:pt>
                  <c:pt idx="6">
                    <c:v>人材の長期育成</c:v>
                  </c:pt>
                  <c:pt idx="7">
                    <c:v>法令遵守意識</c:v>
                  </c:pt>
                  <c:pt idx="8">
                    <c:v>人事評価の適正感</c:v>
                  </c:pt>
                </c:lvl>
                <c:lvl>
                  <c:pt idx="0">
                    <c:v>業界平均値との差異</c:v>
                  </c:pt>
                </c:lvl>
              </c:multiLvlStrCache>
            </c:multiLvlStrRef>
          </c:cat>
          <c:val>
            <c:numRef>
              <c:f>Sheet1!$N$37:$V$37</c:f>
              <c:numCache>
                <c:formatCode>0.00_ ;[Red]\-0.00\ </c:formatCode>
                <c:ptCount val="9"/>
                <c:pt idx="0">
                  <c:v>-0.13000000000000012</c:v>
                </c:pt>
                <c:pt idx="1">
                  <c:v>-0.125</c:v>
                </c:pt>
                <c:pt idx="2">
                  <c:v>-0.15000000000000013</c:v>
                </c:pt>
                <c:pt idx="3">
                  <c:v>5.4999999999999938E-2</c:v>
                </c:pt>
                <c:pt idx="4">
                  <c:v>5.4999999999999938E-2</c:v>
                </c:pt>
                <c:pt idx="5">
                  <c:v>-0.15000000000000013</c:v>
                </c:pt>
                <c:pt idx="6">
                  <c:v>-1.5000000000000124E-2</c:v>
                </c:pt>
                <c:pt idx="7">
                  <c:v>-0.12999999999999967</c:v>
                </c:pt>
                <c:pt idx="8">
                  <c:v>-0.24499999999999988</c:v>
                </c:pt>
              </c:numCache>
            </c:numRef>
          </c:val>
          <c:extLst>
            <c:ext xmlns:c16="http://schemas.microsoft.com/office/drawing/2014/chart" uri="{C3380CC4-5D6E-409C-BE32-E72D297353CC}">
              <c16:uniqueId val="{00000002-FACE-499E-8A69-85C67C0ED66D}"/>
            </c:ext>
          </c:extLst>
        </c:ser>
        <c:dLbls>
          <c:showLegendKey val="0"/>
          <c:showVal val="0"/>
          <c:showCatName val="0"/>
          <c:showSerName val="0"/>
          <c:showPercent val="0"/>
          <c:showBubbleSize val="0"/>
        </c:dLbls>
        <c:axId val="203367552"/>
        <c:axId val="203369088"/>
      </c:radarChart>
      <c:catAx>
        <c:axId val="203367552"/>
        <c:scaling>
          <c:orientation val="minMax"/>
        </c:scaling>
        <c:delete val="0"/>
        <c:axPos val="b"/>
        <c:majorGridlines/>
        <c:numFmt formatCode="General" sourceLinked="0"/>
        <c:majorTickMark val="out"/>
        <c:minorTickMark val="none"/>
        <c:tickLblPos val="nextTo"/>
        <c:crossAx val="203369088"/>
        <c:crosses val="autoZero"/>
        <c:auto val="1"/>
        <c:lblAlgn val="ctr"/>
        <c:lblOffset val="100"/>
        <c:noMultiLvlLbl val="0"/>
      </c:catAx>
      <c:valAx>
        <c:axId val="203369088"/>
        <c:scaling>
          <c:orientation val="minMax"/>
        </c:scaling>
        <c:delete val="0"/>
        <c:axPos val="l"/>
        <c:majorGridlines/>
        <c:numFmt formatCode="0.00_ ;[Red]\-0.00\ " sourceLinked="1"/>
        <c:majorTickMark val="cross"/>
        <c:minorTickMark val="none"/>
        <c:tickLblPos val="nextTo"/>
        <c:crossAx val="2033675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523875</xdr:colOff>
      <xdr:row>37</xdr:row>
      <xdr:rowOff>28575</xdr:rowOff>
    </xdr:from>
    <xdr:to>
      <xdr:col>2</xdr:col>
      <xdr:colOff>57150</xdr:colOff>
      <xdr:row>55</xdr:row>
      <xdr:rowOff>19050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238124</xdr:colOff>
      <xdr:row>37</xdr:row>
      <xdr:rowOff>47625</xdr:rowOff>
    </xdr:from>
    <xdr:to>
      <xdr:col>14</xdr:col>
      <xdr:colOff>257175</xdr:colOff>
      <xdr:row>55</xdr:row>
      <xdr:rowOff>19050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76200</xdr:colOff>
      <xdr:row>37</xdr:row>
      <xdr:rowOff>85724</xdr:rowOff>
    </xdr:from>
    <xdr:to>
      <xdr:col>25</xdr:col>
      <xdr:colOff>209550</xdr:colOff>
      <xdr:row>55</xdr:row>
      <xdr:rowOff>85725</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666748</xdr:colOff>
      <xdr:row>55</xdr:row>
      <xdr:rowOff>85725</xdr:rowOff>
    </xdr:from>
    <xdr:to>
      <xdr:col>15</xdr:col>
      <xdr:colOff>256498</xdr:colOff>
      <xdr:row>76</xdr:row>
      <xdr:rowOff>85275</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23811</xdr:colOff>
      <xdr:row>56</xdr:row>
      <xdr:rowOff>28575</xdr:rowOff>
    </xdr:from>
    <xdr:to>
      <xdr:col>28</xdr:col>
      <xdr:colOff>280311</xdr:colOff>
      <xdr:row>77</xdr:row>
      <xdr:rowOff>28125</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300035</xdr:colOff>
      <xdr:row>55</xdr:row>
      <xdr:rowOff>66674</xdr:rowOff>
    </xdr:from>
    <xdr:to>
      <xdr:col>2</xdr:col>
      <xdr:colOff>594635</xdr:colOff>
      <xdr:row>76</xdr:row>
      <xdr:rowOff>66224</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22</xdr:col>
      <xdr:colOff>0</xdr:colOff>
      <xdr:row>38</xdr:row>
      <xdr:rowOff>123825</xdr:rowOff>
    </xdr:from>
    <xdr:ext cx="1383712"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6906875" y="19773900"/>
          <a:ext cx="138371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現場不備・経営放置</a:t>
          </a:r>
        </a:p>
      </xdr:txBody>
    </xdr:sp>
    <xdr:clientData/>
  </xdr:oneCellAnchor>
  <xdr:oneCellAnchor>
    <xdr:from>
      <xdr:col>10</xdr:col>
      <xdr:colOff>285750</xdr:colOff>
      <xdr:row>38</xdr:row>
      <xdr:rowOff>104775</xdr:rowOff>
    </xdr:from>
    <xdr:ext cx="1383712" cy="275717"/>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2049125" y="19754850"/>
          <a:ext cx="138371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現場不正・経営放置</a:t>
          </a:r>
        </a:p>
      </xdr:txBody>
    </xdr:sp>
    <xdr:clientData/>
  </xdr:oneCellAnchor>
  <xdr:oneCellAnchor>
    <xdr:from>
      <xdr:col>1</xdr:col>
      <xdr:colOff>4295775</xdr:colOff>
      <xdr:row>38</xdr:row>
      <xdr:rowOff>76200</xdr:rowOff>
    </xdr:from>
    <xdr:ext cx="748923" cy="27571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286625" y="197262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経営不正</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a.wikipedia.org/wiki/%E4%BC%81%E6%A5%AD%E3%81%AB%E3%82%88%E3%82%8B%E7%8A%AF%E7%BD%AA%E4%BA%8B%E4%BB%B6%E3%81%AE%E4%B8%80%E8%A6%A7" TargetMode="External"/><Relationship Id="rId1" Type="http://schemas.openxmlformats.org/officeDocument/2006/relationships/hyperlink" Target="https://kansakonwakai.com/public_material/column-opinion/kansayaku-jikenb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7"/>
  <sheetViews>
    <sheetView tabSelected="1" zoomScaleNormal="100" workbookViewId="0">
      <pane xSplit="1" topLeftCell="B1" activePane="topRight" state="frozen"/>
      <selection pane="topRight" activeCell="A63" sqref="A63"/>
    </sheetView>
  </sheetViews>
  <sheetFormatPr defaultRowHeight="13.5" x14ac:dyDescent="0.15"/>
  <cols>
    <col min="1" max="1" width="39.25" style="3" bestFit="1" customWidth="1"/>
    <col min="2" max="2" width="67" style="8" customWidth="1"/>
    <col min="3" max="3" width="9" customWidth="1"/>
    <col min="4" max="4" width="5.375" customWidth="1"/>
    <col min="5" max="31" width="5.625" style="12" customWidth="1"/>
  </cols>
  <sheetData>
    <row r="1" spans="1:31" ht="14.25" x14ac:dyDescent="0.15">
      <c r="A1" s="41" t="s">
        <v>35</v>
      </c>
      <c r="AC1" s="49" t="s">
        <v>67</v>
      </c>
    </row>
    <row r="2" spans="1:31" ht="9.75" customHeight="1" x14ac:dyDescent="0.15">
      <c r="A2" s="41"/>
    </row>
    <row r="3" spans="1:31" x14ac:dyDescent="0.15">
      <c r="A3" s="31" t="s">
        <v>64</v>
      </c>
      <c r="Q3" s="13"/>
    </row>
    <row r="4" spans="1:31" x14ac:dyDescent="0.15">
      <c r="A4" s="62" t="s">
        <v>24</v>
      </c>
      <c r="B4" s="63"/>
      <c r="D4" s="59" t="s">
        <v>22</v>
      </c>
      <c r="E4" s="60"/>
      <c r="F4" s="60"/>
      <c r="G4" s="60"/>
      <c r="H4" s="60"/>
      <c r="I4" s="60"/>
      <c r="J4" s="60"/>
      <c r="K4" s="60"/>
      <c r="L4" s="61"/>
      <c r="M4" s="59" t="s">
        <v>5</v>
      </c>
      <c r="N4" s="60"/>
      <c r="O4" s="60"/>
      <c r="P4" s="60"/>
      <c r="Q4" s="60"/>
      <c r="R4" s="60"/>
      <c r="S4" s="60"/>
      <c r="T4" s="60"/>
      <c r="U4" s="61"/>
      <c r="V4" s="59" t="s">
        <v>6</v>
      </c>
      <c r="W4" s="60"/>
      <c r="X4" s="60"/>
      <c r="Y4" s="60"/>
      <c r="Z4" s="60"/>
      <c r="AA4" s="60"/>
      <c r="AB4" s="60"/>
      <c r="AC4" s="60"/>
      <c r="AD4" s="61"/>
      <c r="AE4"/>
    </row>
    <row r="5" spans="1:31" ht="31.5" x14ac:dyDescent="0.15">
      <c r="A5" s="4" t="s">
        <v>4</v>
      </c>
      <c r="B5" s="9" t="s">
        <v>3</v>
      </c>
      <c r="C5" s="58" t="s">
        <v>7</v>
      </c>
      <c r="D5" s="14" t="s">
        <v>8</v>
      </c>
      <c r="E5" s="14" t="s">
        <v>9</v>
      </c>
      <c r="F5" s="14" t="s">
        <v>10</v>
      </c>
      <c r="G5" s="14" t="s">
        <v>11</v>
      </c>
      <c r="H5" s="14" t="s">
        <v>12</v>
      </c>
      <c r="I5" s="14" t="s">
        <v>13</v>
      </c>
      <c r="J5" s="14" t="s">
        <v>14</v>
      </c>
      <c r="K5" s="14" t="s">
        <v>15</v>
      </c>
      <c r="L5" s="14" t="s">
        <v>16</v>
      </c>
      <c r="M5" s="15" t="s">
        <v>8</v>
      </c>
      <c r="N5" s="15" t="s">
        <v>9</v>
      </c>
      <c r="O5" s="15" t="s">
        <v>10</v>
      </c>
      <c r="P5" s="15" t="s">
        <v>11</v>
      </c>
      <c r="Q5" s="15" t="s">
        <v>12</v>
      </c>
      <c r="R5" s="15" t="s">
        <v>13</v>
      </c>
      <c r="S5" s="15" t="s">
        <v>14</v>
      </c>
      <c r="T5" s="15" t="s">
        <v>15</v>
      </c>
      <c r="U5" s="15" t="s">
        <v>16</v>
      </c>
      <c r="V5" s="14" t="s">
        <v>8</v>
      </c>
      <c r="W5" s="14" t="s">
        <v>9</v>
      </c>
      <c r="X5" s="14" t="s">
        <v>10</v>
      </c>
      <c r="Y5" s="14" t="s">
        <v>11</v>
      </c>
      <c r="Z5" s="14" t="s">
        <v>12</v>
      </c>
      <c r="AA5" s="14" t="s">
        <v>13</v>
      </c>
      <c r="AB5" s="14" t="s">
        <v>14</v>
      </c>
      <c r="AC5" s="14" t="s">
        <v>15</v>
      </c>
      <c r="AD5" s="14" t="s">
        <v>16</v>
      </c>
      <c r="AE5"/>
    </row>
    <row r="6" spans="1:31" ht="31.5" x14ac:dyDescent="0.15">
      <c r="A6" s="23" t="s">
        <v>30</v>
      </c>
      <c r="B6" s="10" t="s">
        <v>25</v>
      </c>
      <c r="C6" s="27" t="s">
        <v>18</v>
      </c>
      <c r="D6" s="42">
        <v>3.01</v>
      </c>
      <c r="E6" s="42">
        <v>3.29</v>
      </c>
      <c r="F6" s="42">
        <v>2.89</v>
      </c>
      <c r="G6" s="42">
        <v>2.89</v>
      </c>
      <c r="H6" s="42">
        <v>2.94</v>
      </c>
      <c r="I6" s="42">
        <v>2.94</v>
      </c>
      <c r="J6" s="42">
        <v>3.11</v>
      </c>
      <c r="K6" s="42">
        <v>3</v>
      </c>
      <c r="L6" s="42">
        <v>2.89</v>
      </c>
      <c r="M6" s="16">
        <f t="shared" ref="M6" si="0">D6-V6</f>
        <v>-0.10000000000000009</v>
      </c>
      <c r="N6" s="16">
        <f t="shared" ref="N6" si="1">E6-W6</f>
        <v>0.39000000000000012</v>
      </c>
      <c r="O6" s="16">
        <f t="shared" ref="O6" si="2">F6-X6</f>
        <v>-0.10999999999999988</v>
      </c>
      <c r="P6" s="16">
        <f t="shared" ref="P6" si="3">G6-Y6</f>
        <v>-0.10999999999999988</v>
      </c>
      <c r="Q6" s="16">
        <f t="shared" ref="Q6" si="4">H6-Z6</f>
        <v>-6.0000000000000053E-2</v>
      </c>
      <c r="R6" s="16">
        <f t="shared" ref="R6" si="5">I6-AA6</f>
        <v>-0.26000000000000023</v>
      </c>
      <c r="S6" s="16">
        <f t="shared" ref="S6" si="6">J6-AB6</f>
        <v>0.60999999999999988</v>
      </c>
      <c r="T6" s="16">
        <f t="shared" ref="T6" si="7">K6-AC6</f>
        <v>-0.39999999999999991</v>
      </c>
      <c r="U6" s="16">
        <f t="shared" ref="U6" si="8">L6-AD6</f>
        <v>-0.4099999999999997</v>
      </c>
      <c r="V6" s="14">
        <v>3.11</v>
      </c>
      <c r="W6" s="14">
        <v>2.9</v>
      </c>
      <c r="X6" s="14">
        <v>3</v>
      </c>
      <c r="Y6" s="14">
        <v>3</v>
      </c>
      <c r="Z6" s="14">
        <v>3</v>
      </c>
      <c r="AA6" s="14">
        <v>3.2</v>
      </c>
      <c r="AB6" s="14">
        <v>2.5</v>
      </c>
      <c r="AC6" s="14">
        <v>3.4</v>
      </c>
      <c r="AD6" s="14">
        <v>3.3</v>
      </c>
      <c r="AE6"/>
    </row>
    <row r="7" spans="1:31" ht="81" customHeight="1" x14ac:dyDescent="0.15">
      <c r="A7" s="23" t="s">
        <v>29</v>
      </c>
      <c r="B7" s="10" t="s">
        <v>26</v>
      </c>
      <c r="C7" s="21" t="s">
        <v>17</v>
      </c>
      <c r="D7" s="42">
        <v>2.87</v>
      </c>
      <c r="E7" s="42">
        <v>2.89</v>
      </c>
      <c r="F7" s="42">
        <v>2.5299999999999998</v>
      </c>
      <c r="G7" s="42">
        <v>2.72</v>
      </c>
      <c r="H7" s="42">
        <v>2.98</v>
      </c>
      <c r="I7" s="42">
        <v>2.85</v>
      </c>
      <c r="J7" s="42">
        <v>2.48</v>
      </c>
      <c r="K7" s="42">
        <v>3.42</v>
      </c>
      <c r="L7" s="42">
        <v>2.95</v>
      </c>
      <c r="M7" s="16">
        <f t="shared" ref="M7" si="9">D7-V7</f>
        <v>-0.23999999999999977</v>
      </c>
      <c r="N7" s="16">
        <f t="shared" ref="N7" si="10">E7-W7</f>
        <v>-9.9999999999997868E-3</v>
      </c>
      <c r="O7" s="16">
        <f t="shared" ref="O7" si="11">F7-X7</f>
        <v>-0.4700000000000002</v>
      </c>
      <c r="P7" s="16">
        <f t="shared" ref="P7" si="12">G7-Y7</f>
        <v>-0.2799999999999998</v>
      </c>
      <c r="Q7" s="16">
        <f t="shared" ref="Q7" si="13">H7-Z7</f>
        <v>-2.0000000000000018E-2</v>
      </c>
      <c r="R7" s="16">
        <f t="shared" ref="R7" si="14">I7-AA7</f>
        <v>-0.35000000000000009</v>
      </c>
      <c r="S7" s="16">
        <f t="shared" ref="S7" si="15">J7-AB7</f>
        <v>-2.0000000000000018E-2</v>
      </c>
      <c r="T7" s="16">
        <f t="shared" ref="T7" si="16">K7-AC7</f>
        <v>2.0000000000000018E-2</v>
      </c>
      <c r="U7" s="16">
        <f t="shared" ref="U7" si="17">L7-AD7</f>
        <v>-0.34999999999999964</v>
      </c>
      <c r="V7" s="14">
        <v>3.11</v>
      </c>
      <c r="W7" s="14">
        <v>2.9</v>
      </c>
      <c r="X7" s="14">
        <v>3</v>
      </c>
      <c r="Y7" s="14">
        <v>3</v>
      </c>
      <c r="Z7" s="14">
        <v>3</v>
      </c>
      <c r="AA7" s="14">
        <v>3.2</v>
      </c>
      <c r="AB7" s="14">
        <v>2.5</v>
      </c>
      <c r="AC7" s="14">
        <v>3.4</v>
      </c>
      <c r="AD7" s="14">
        <v>3.3</v>
      </c>
      <c r="AE7"/>
    </row>
    <row r="8" spans="1:31" ht="73.5" x14ac:dyDescent="0.15">
      <c r="A8" s="23" t="s">
        <v>28</v>
      </c>
      <c r="B8" s="10" t="s">
        <v>27</v>
      </c>
      <c r="C8" s="21" t="s">
        <v>17</v>
      </c>
      <c r="D8" s="42">
        <v>2.76</v>
      </c>
      <c r="E8" s="42">
        <v>2.61</v>
      </c>
      <c r="F8" s="42">
        <v>2.78</v>
      </c>
      <c r="G8" s="42">
        <v>3.25</v>
      </c>
      <c r="H8" s="42">
        <v>2.61</v>
      </c>
      <c r="I8" s="42">
        <v>2.48</v>
      </c>
      <c r="J8" s="42">
        <v>2.48</v>
      </c>
      <c r="K8" s="42">
        <v>2.74</v>
      </c>
      <c r="L8" s="42">
        <v>3</v>
      </c>
      <c r="M8" s="16">
        <f t="shared" ref="M8" si="18">D8-V8</f>
        <v>-0.32000000000000028</v>
      </c>
      <c r="N8" s="16">
        <f t="shared" ref="N8" si="19">E8-W8</f>
        <v>-0.49000000000000021</v>
      </c>
      <c r="O8" s="16">
        <f t="shared" ref="O8" si="20">F8-X8</f>
        <v>7.9999999999999627E-2</v>
      </c>
      <c r="P8" s="16">
        <f t="shared" ref="P8" si="21">G8-Y8</f>
        <v>0.25</v>
      </c>
      <c r="Q8" s="16">
        <f t="shared" ref="Q8" si="22">H8-Z8</f>
        <v>-0.29000000000000004</v>
      </c>
      <c r="R8" s="16">
        <f t="shared" ref="R8" si="23">I8-AA8</f>
        <v>-0.52</v>
      </c>
      <c r="S8" s="16">
        <f t="shared" ref="S8" si="24">J8-AB8</f>
        <v>-0.2200000000000002</v>
      </c>
      <c r="T8" s="16">
        <f t="shared" ref="T8" si="25">K8-AC8</f>
        <v>-1.0599999999999996</v>
      </c>
      <c r="U8" s="16">
        <f t="shared" ref="U8" si="26">L8-AD8</f>
        <v>0.10000000000000009</v>
      </c>
      <c r="V8" s="14">
        <v>3.08</v>
      </c>
      <c r="W8" s="14">
        <v>3.1</v>
      </c>
      <c r="X8" s="14">
        <v>2.7</v>
      </c>
      <c r="Y8" s="14">
        <v>3</v>
      </c>
      <c r="Z8" s="14">
        <v>2.9</v>
      </c>
      <c r="AA8" s="14">
        <v>3</v>
      </c>
      <c r="AB8" s="14">
        <v>2.7</v>
      </c>
      <c r="AC8" s="14">
        <v>3.8</v>
      </c>
      <c r="AD8" s="14">
        <v>2.9</v>
      </c>
      <c r="AE8"/>
    </row>
    <row r="9" spans="1:31" ht="42" x14ac:dyDescent="0.15">
      <c r="A9" s="23" t="s">
        <v>32</v>
      </c>
      <c r="B9" s="10" t="s">
        <v>31</v>
      </c>
      <c r="C9" s="21" t="s">
        <v>17</v>
      </c>
      <c r="D9" s="42">
        <v>3.45</v>
      </c>
      <c r="E9" s="42">
        <v>3.76</v>
      </c>
      <c r="F9" s="42">
        <v>2.88</v>
      </c>
      <c r="G9" s="42">
        <v>3.27</v>
      </c>
      <c r="H9" s="42">
        <v>2.88</v>
      </c>
      <c r="I9" s="42">
        <v>3.32</v>
      </c>
      <c r="J9" s="42">
        <v>2.85</v>
      </c>
      <c r="K9" s="42">
        <v>3.96</v>
      </c>
      <c r="L9" s="42">
        <v>3.67</v>
      </c>
      <c r="M9" s="16">
        <f t="shared" ref="M9" si="27">D9-V9</f>
        <v>0.37000000000000011</v>
      </c>
      <c r="N9" s="16">
        <f t="shared" ref="N9" si="28">E9-W9</f>
        <v>0.6599999999999997</v>
      </c>
      <c r="O9" s="16">
        <f t="shared" ref="O9" si="29">F9-X9</f>
        <v>0.17999999999999972</v>
      </c>
      <c r="P9" s="16">
        <f t="shared" ref="P9" si="30">G9-Y9</f>
        <v>0.27</v>
      </c>
      <c r="Q9" s="16">
        <f t="shared" ref="Q9" si="31">H9-Z9</f>
        <v>-2.0000000000000018E-2</v>
      </c>
      <c r="R9" s="16">
        <f t="shared" ref="R9" si="32">I9-AA9</f>
        <v>0.31999999999999984</v>
      </c>
      <c r="S9" s="16">
        <f t="shared" ref="S9" si="33">J9-AB9</f>
        <v>0.14999999999999991</v>
      </c>
      <c r="T9" s="16">
        <f t="shared" ref="T9" si="34">K9-AC9</f>
        <v>0.16000000000000014</v>
      </c>
      <c r="U9" s="16">
        <f t="shared" ref="U9" si="35">L9-AD9</f>
        <v>0.77</v>
      </c>
      <c r="V9" s="14">
        <v>3.08</v>
      </c>
      <c r="W9" s="14">
        <v>3.1</v>
      </c>
      <c r="X9" s="14">
        <v>2.7</v>
      </c>
      <c r="Y9" s="14">
        <v>3</v>
      </c>
      <c r="Z9" s="14">
        <v>2.9</v>
      </c>
      <c r="AA9" s="14">
        <v>3</v>
      </c>
      <c r="AB9" s="14">
        <v>2.7</v>
      </c>
      <c r="AC9" s="14">
        <v>3.8</v>
      </c>
      <c r="AD9" s="14">
        <v>2.9</v>
      </c>
      <c r="AE9"/>
    </row>
    <row r="10" spans="1:31" ht="40.5" customHeight="1" x14ac:dyDescent="0.15">
      <c r="A10" s="23" t="s">
        <v>33</v>
      </c>
      <c r="B10" s="10" t="s">
        <v>38</v>
      </c>
      <c r="C10" s="27" t="s">
        <v>18</v>
      </c>
      <c r="D10" s="42">
        <v>2.7</v>
      </c>
      <c r="E10" s="42">
        <v>2.54</v>
      </c>
      <c r="F10" s="42">
        <v>2.54</v>
      </c>
      <c r="G10" s="42">
        <v>3</v>
      </c>
      <c r="H10" s="42">
        <v>2.65</v>
      </c>
      <c r="I10" s="42">
        <v>2.88</v>
      </c>
      <c r="J10" s="42">
        <v>2.65</v>
      </c>
      <c r="K10" s="42">
        <v>2.65</v>
      </c>
      <c r="L10" s="42">
        <v>2.65</v>
      </c>
      <c r="M10" s="16">
        <f t="shared" ref="M10" si="36">D10-V10</f>
        <v>-0.4099999999999997</v>
      </c>
      <c r="N10" s="16">
        <f t="shared" ref="N10" si="37">E10-W10</f>
        <v>-0.66000000000000014</v>
      </c>
      <c r="O10" s="16">
        <f t="shared" ref="O10" si="38">F10-X10</f>
        <v>-0.25999999999999979</v>
      </c>
      <c r="P10" s="16">
        <f t="shared" ref="P10" si="39">G10-Y10</f>
        <v>-0.10000000000000009</v>
      </c>
      <c r="Q10" s="16">
        <f t="shared" ref="Q10" si="40">H10-Z10</f>
        <v>-0.35000000000000009</v>
      </c>
      <c r="R10" s="16">
        <f t="shared" ref="R10" si="41">I10-AA10</f>
        <v>-0.12000000000000011</v>
      </c>
      <c r="S10" s="16">
        <f t="shared" ref="S10" si="42">J10-AB10</f>
        <v>0.14999999999999991</v>
      </c>
      <c r="T10" s="16">
        <f t="shared" ref="T10" si="43">K10-AC10</f>
        <v>-1.25</v>
      </c>
      <c r="U10" s="16">
        <f t="shared" ref="U10" si="44">L10-AD10</f>
        <v>-0.25</v>
      </c>
      <c r="V10" s="14">
        <v>3.11</v>
      </c>
      <c r="W10" s="14">
        <v>3.2</v>
      </c>
      <c r="X10" s="14">
        <v>2.8</v>
      </c>
      <c r="Y10" s="14">
        <v>3.1</v>
      </c>
      <c r="Z10" s="14">
        <v>3</v>
      </c>
      <c r="AA10" s="14">
        <v>3</v>
      </c>
      <c r="AB10" s="14">
        <v>2.5</v>
      </c>
      <c r="AC10" s="14">
        <v>3.9</v>
      </c>
      <c r="AD10" s="14">
        <v>2.9</v>
      </c>
      <c r="AE10"/>
    </row>
    <row r="11" spans="1:31" ht="189" x14ac:dyDescent="0.15">
      <c r="A11" s="23" t="s">
        <v>34</v>
      </c>
      <c r="B11" s="10" t="s">
        <v>37</v>
      </c>
      <c r="C11" s="21" t="s">
        <v>17</v>
      </c>
      <c r="D11" s="42">
        <v>2.76</v>
      </c>
      <c r="E11" s="42">
        <v>2.2799999999999998</v>
      </c>
      <c r="F11" s="42">
        <v>2.8</v>
      </c>
      <c r="G11" s="42">
        <v>2.93</v>
      </c>
      <c r="H11" s="42">
        <v>2.84</v>
      </c>
      <c r="I11" s="42">
        <v>3.23</v>
      </c>
      <c r="J11" s="42">
        <v>2.0699999999999998</v>
      </c>
      <c r="K11" s="42">
        <v>2.83</v>
      </c>
      <c r="L11" s="42">
        <v>3</v>
      </c>
      <c r="M11" s="16">
        <f t="shared" ref="M11" si="45">D11-V11</f>
        <v>-0.24000000000000021</v>
      </c>
      <c r="N11" s="16">
        <f t="shared" ref="N11" si="46">E11-W11</f>
        <v>-0.42000000000000037</v>
      </c>
      <c r="O11" s="16">
        <f t="shared" ref="O11" si="47">F11-X11</f>
        <v>-0.10000000000000009</v>
      </c>
      <c r="P11" s="16">
        <f t="shared" ref="P11" si="48">G11-Y11</f>
        <v>-6.999999999999984E-2</v>
      </c>
      <c r="Q11" s="16">
        <f t="shared" ref="Q11" si="49">H11-Z11</f>
        <v>-0.36000000000000032</v>
      </c>
      <c r="R11" s="16">
        <f t="shared" ref="R11" si="50">I11-AA11</f>
        <v>0.12999999999999989</v>
      </c>
      <c r="S11" s="16">
        <f t="shared" ref="S11" si="51">J11-AB11</f>
        <v>-0.53000000000000025</v>
      </c>
      <c r="T11" s="16">
        <f t="shared" ref="T11" si="52">K11-AC11</f>
        <v>-0.27</v>
      </c>
      <c r="U11" s="16">
        <f t="shared" ref="U11" si="53">L11-AD11</f>
        <v>0</v>
      </c>
      <c r="V11" s="14">
        <v>3</v>
      </c>
      <c r="W11" s="14">
        <v>2.7</v>
      </c>
      <c r="X11" s="14">
        <v>2.9</v>
      </c>
      <c r="Y11" s="14">
        <v>3</v>
      </c>
      <c r="Z11" s="14">
        <v>3.2</v>
      </c>
      <c r="AA11" s="14">
        <v>3.1</v>
      </c>
      <c r="AB11" s="14">
        <v>2.6</v>
      </c>
      <c r="AC11" s="14">
        <v>3.1</v>
      </c>
      <c r="AD11" s="14">
        <v>3</v>
      </c>
      <c r="AE11"/>
    </row>
    <row r="12" spans="1:31" ht="83.25" customHeight="1" x14ac:dyDescent="0.15">
      <c r="A12" s="23" t="s">
        <v>36</v>
      </c>
      <c r="B12" s="10" t="s">
        <v>63</v>
      </c>
      <c r="C12" s="27" t="s">
        <v>18</v>
      </c>
      <c r="D12" s="43">
        <v>2.95</v>
      </c>
      <c r="E12" s="43">
        <v>2.82</v>
      </c>
      <c r="F12" s="43">
        <v>3.09</v>
      </c>
      <c r="G12" s="43">
        <v>2.14</v>
      </c>
      <c r="H12" s="43">
        <v>2.82</v>
      </c>
      <c r="I12" s="43">
        <v>3.09</v>
      </c>
      <c r="J12" s="43">
        <v>2.14</v>
      </c>
      <c r="K12" s="43">
        <v>3.7</v>
      </c>
      <c r="L12" s="43">
        <v>2.4500000000000002</v>
      </c>
      <c r="M12" s="16">
        <f t="shared" ref="M12" si="54">D12-V12</f>
        <v>-4.9999999999999822E-2</v>
      </c>
      <c r="N12" s="16">
        <f t="shared" ref="N12" si="55">E12-W12</f>
        <v>0.21999999999999975</v>
      </c>
      <c r="O12" s="16">
        <f t="shared" ref="O12" si="56">F12-X12</f>
        <v>0.18999999999999995</v>
      </c>
      <c r="P12" s="16">
        <f t="shared" ref="P12" si="57">G12-Y12</f>
        <v>-0.85999999999999988</v>
      </c>
      <c r="Q12" s="16">
        <f t="shared" ref="Q12" si="58">H12-Z12</f>
        <v>-0.38000000000000034</v>
      </c>
      <c r="R12" s="16">
        <f t="shared" ref="R12" si="59">I12-AA12</f>
        <v>8.9999999999999858E-2</v>
      </c>
      <c r="S12" s="16">
        <f t="shared" ref="S12" si="60">J12-AB12</f>
        <v>-0.35999999999999988</v>
      </c>
      <c r="T12" s="16">
        <f t="shared" ref="T12" si="61">K12-AC12</f>
        <v>0.20000000000000018</v>
      </c>
      <c r="U12" s="16">
        <f t="shared" ref="U12" si="62">L12-AD12</f>
        <v>-0.44999999999999973</v>
      </c>
      <c r="V12" s="36">
        <v>3</v>
      </c>
      <c r="W12" s="37">
        <v>2.6</v>
      </c>
      <c r="X12" s="37">
        <v>2.9</v>
      </c>
      <c r="Y12" s="37">
        <v>3</v>
      </c>
      <c r="Z12" s="37">
        <v>3.2</v>
      </c>
      <c r="AA12" s="37">
        <v>3</v>
      </c>
      <c r="AB12" s="37">
        <v>2.5</v>
      </c>
      <c r="AC12" s="37">
        <v>3.5</v>
      </c>
      <c r="AD12" s="37">
        <v>2.9</v>
      </c>
      <c r="AE12"/>
    </row>
    <row r="13" spans="1:31" s="35" customFormat="1" ht="9" customHeight="1" x14ac:dyDescent="0.15">
      <c r="A13" s="32"/>
      <c r="B13" s="33"/>
      <c r="C13" s="39"/>
      <c r="D13" s="44"/>
      <c r="E13" s="44"/>
      <c r="F13" s="44"/>
      <c r="G13" s="44"/>
      <c r="H13" s="44"/>
      <c r="I13" s="44"/>
      <c r="J13" s="44"/>
      <c r="K13" s="44"/>
      <c r="L13" s="44"/>
      <c r="M13" s="47"/>
      <c r="N13" s="47"/>
      <c r="O13" s="47"/>
      <c r="P13" s="47"/>
      <c r="Q13" s="47"/>
      <c r="R13" s="47"/>
      <c r="S13" s="47"/>
      <c r="T13" s="47"/>
      <c r="U13" s="47"/>
      <c r="V13" s="34"/>
      <c r="W13" s="34"/>
      <c r="X13" s="34"/>
      <c r="Y13" s="34"/>
      <c r="Z13" s="34"/>
      <c r="AA13" s="34"/>
      <c r="AB13" s="34"/>
      <c r="AC13" s="34"/>
      <c r="AD13" s="34"/>
    </row>
    <row r="14" spans="1:31" x14ac:dyDescent="0.15">
      <c r="A14" s="38" t="s">
        <v>66</v>
      </c>
      <c r="B14" s="33"/>
      <c r="C14" s="39"/>
      <c r="D14" s="44"/>
      <c r="E14" s="44"/>
      <c r="F14" s="44"/>
      <c r="G14" s="44"/>
      <c r="H14" s="44"/>
      <c r="I14" s="44"/>
      <c r="J14" s="44"/>
      <c r="K14" s="44"/>
      <c r="L14" s="44"/>
      <c r="M14" s="47"/>
      <c r="N14" s="47"/>
      <c r="O14" s="47"/>
      <c r="P14" s="47"/>
      <c r="Q14" s="47"/>
      <c r="R14" s="47"/>
      <c r="S14" s="47"/>
      <c r="T14" s="47"/>
      <c r="U14" s="47"/>
      <c r="V14" s="34"/>
      <c r="W14" s="34"/>
      <c r="X14" s="34"/>
      <c r="Y14" s="34"/>
      <c r="Z14" s="34"/>
      <c r="AA14" s="34"/>
      <c r="AB14" s="34"/>
      <c r="AC14" s="34"/>
      <c r="AD14" s="34"/>
      <c r="AE14"/>
    </row>
    <row r="15" spans="1:31" x14ac:dyDescent="0.15">
      <c r="A15" s="40" t="s">
        <v>65</v>
      </c>
      <c r="B15" s="33"/>
      <c r="C15" s="39"/>
      <c r="D15" s="44"/>
      <c r="E15" s="44"/>
      <c r="F15" s="44"/>
      <c r="G15" s="44"/>
      <c r="H15" s="44"/>
      <c r="I15" s="44"/>
      <c r="J15" s="44"/>
      <c r="K15" s="44"/>
      <c r="L15" s="44"/>
      <c r="M15" s="47"/>
      <c r="N15" s="47"/>
      <c r="O15" s="47"/>
      <c r="P15" s="47"/>
      <c r="Q15" s="47"/>
      <c r="R15" s="47"/>
      <c r="S15" s="47"/>
      <c r="T15" s="47"/>
      <c r="U15" s="47"/>
      <c r="V15" s="34"/>
      <c r="W15" s="34"/>
      <c r="X15" s="34"/>
      <c r="Y15" s="34"/>
      <c r="Z15" s="34"/>
      <c r="AA15" s="34"/>
      <c r="AB15" s="34"/>
      <c r="AC15" s="34"/>
      <c r="AD15" s="34"/>
      <c r="AE15"/>
    </row>
    <row r="16" spans="1:31" ht="31.5" x14ac:dyDescent="0.15">
      <c r="A16" s="24" t="s">
        <v>59</v>
      </c>
      <c r="B16" s="11" t="s">
        <v>39</v>
      </c>
      <c r="C16" s="21" t="s">
        <v>17</v>
      </c>
      <c r="D16" s="45">
        <v>2.79</v>
      </c>
      <c r="E16" s="45">
        <v>3.18</v>
      </c>
      <c r="F16" s="45">
        <v>2.4500000000000002</v>
      </c>
      <c r="G16" s="45">
        <v>2.79</v>
      </c>
      <c r="H16" s="45">
        <v>2.61</v>
      </c>
      <c r="I16" s="45">
        <v>3</v>
      </c>
      <c r="J16" s="45">
        <v>2.73</v>
      </c>
      <c r="K16" s="45">
        <v>2.94</v>
      </c>
      <c r="L16" s="45">
        <v>2.52</v>
      </c>
      <c r="M16" s="17">
        <f t="shared" ref="M16:U18" si="63">D16-V16</f>
        <v>-0.22999999999999998</v>
      </c>
      <c r="N16" s="17">
        <f t="shared" si="63"/>
        <v>8.0000000000000071E-2</v>
      </c>
      <c r="O16" s="17">
        <f t="shared" si="63"/>
        <v>-0.34999999999999964</v>
      </c>
      <c r="P16" s="17">
        <f t="shared" si="63"/>
        <v>-0.20999999999999996</v>
      </c>
      <c r="Q16" s="17">
        <f t="shared" si="63"/>
        <v>-0.29000000000000004</v>
      </c>
      <c r="R16" s="17">
        <f t="shared" si="63"/>
        <v>0</v>
      </c>
      <c r="S16" s="17">
        <f t="shared" si="63"/>
        <v>2.9999999999999805E-2</v>
      </c>
      <c r="T16" s="17">
        <f t="shared" si="63"/>
        <v>-0.56000000000000005</v>
      </c>
      <c r="U16" s="17">
        <f t="shared" si="63"/>
        <v>-0.37999999999999989</v>
      </c>
      <c r="V16" s="18">
        <v>3.02</v>
      </c>
      <c r="W16" s="18">
        <v>3.1</v>
      </c>
      <c r="X16" s="18">
        <v>2.8</v>
      </c>
      <c r="Y16" s="18">
        <v>3</v>
      </c>
      <c r="Z16" s="18">
        <v>2.9</v>
      </c>
      <c r="AA16" s="18">
        <v>3</v>
      </c>
      <c r="AB16" s="18">
        <v>2.7</v>
      </c>
      <c r="AC16" s="18">
        <v>3.5</v>
      </c>
      <c r="AD16" s="18">
        <v>2.9</v>
      </c>
      <c r="AE16"/>
    </row>
    <row r="17" spans="1:31" ht="84" x14ac:dyDescent="0.15">
      <c r="A17" s="24" t="s">
        <v>49</v>
      </c>
      <c r="B17" s="11" t="s">
        <v>40</v>
      </c>
      <c r="C17" s="27" t="s">
        <v>19</v>
      </c>
      <c r="D17" s="45">
        <v>3.03</v>
      </c>
      <c r="E17" s="45">
        <v>3.44</v>
      </c>
      <c r="F17" s="45">
        <v>3.05</v>
      </c>
      <c r="G17" s="45">
        <v>3</v>
      </c>
      <c r="H17" s="45">
        <v>2.7</v>
      </c>
      <c r="I17" s="45">
        <v>2.65</v>
      </c>
      <c r="J17" s="45">
        <v>2.6</v>
      </c>
      <c r="K17" s="45">
        <v>2.61</v>
      </c>
      <c r="L17" s="45">
        <v>3.71</v>
      </c>
      <c r="M17" s="17">
        <f t="shared" si="63"/>
        <v>-4.0000000000000036E-2</v>
      </c>
      <c r="N17" s="17">
        <f t="shared" si="63"/>
        <v>0.43999999999999995</v>
      </c>
      <c r="O17" s="17">
        <f t="shared" si="63"/>
        <v>0.34999999999999964</v>
      </c>
      <c r="P17" s="17">
        <f t="shared" si="63"/>
        <v>0.20000000000000018</v>
      </c>
      <c r="Q17" s="17">
        <f t="shared" si="63"/>
        <v>-0.19999999999999973</v>
      </c>
      <c r="R17" s="17">
        <f t="shared" si="63"/>
        <v>-0.14999999999999991</v>
      </c>
      <c r="S17" s="17">
        <f t="shared" si="63"/>
        <v>-0.19999999999999973</v>
      </c>
      <c r="T17" s="17">
        <f t="shared" si="63"/>
        <v>-1.7900000000000005</v>
      </c>
      <c r="U17" s="17">
        <f t="shared" si="63"/>
        <v>0.91000000000000014</v>
      </c>
      <c r="V17" s="18">
        <v>3.07</v>
      </c>
      <c r="W17" s="18">
        <v>3</v>
      </c>
      <c r="X17" s="18">
        <v>2.7</v>
      </c>
      <c r="Y17" s="18">
        <v>2.8</v>
      </c>
      <c r="Z17" s="18">
        <v>2.9</v>
      </c>
      <c r="AA17" s="18">
        <v>2.8</v>
      </c>
      <c r="AB17" s="18">
        <v>2.8</v>
      </c>
      <c r="AC17" s="18">
        <v>4.4000000000000004</v>
      </c>
      <c r="AD17" s="18">
        <v>2.8</v>
      </c>
      <c r="AE17"/>
    </row>
    <row r="18" spans="1:31" ht="42" x14ac:dyDescent="0.15">
      <c r="A18" s="24" t="s">
        <v>50</v>
      </c>
      <c r="B18" s="11" t="s">
        <v>2</v>
      </c>
      <c r="C18" s="21" t="s">
        <v>17</v>
      </c>
      <c r="D18" s="45">
        <v>2.84</v>
      </c>
      <c r="E18" s="45">
        <v>2.58</v>
      </c>
      <c r="F18" s="45">
        <v>2.65</v>
      </c>
      <c r="G18" s="45">
        <v>2.84</v>
      </c>
      <c r="H18" s="45">
        <v>2.86</v>
      </c>
      <c r="I18" s="45">
        <v>3.02</v>
      </c>
      <c r="J18" s="45">
        <v>2.37</v>
      </c>
      <c r="K18" s="45">
        <v>3.57</v>
      </c>
      <c r="L18" s="45">
        <v>2.61</v>
      </c>
      <c r="M18" s="17">
        <f t="shared" si="63"/>
        <v>-0.24000000000000021</v>
      </c>
      <c r="N18" s="17">
        <f t="shared" si="63"/>
        <v>-0.52</v>
      </c>
      <c r="O18" s="17">
        <f t="shared" si="63"/>
        <v>-5.0000000000000266E-2</v>
      </c>
      <c r="P18" s="17">
        <f t="shared" si="63"/>
        <v>-0.16000000000000014</v>
      </c>
      <c r="Q18" s="17">
        <f t="shared" si="63"/>
        <v>-4.0000000000000036E-2</v>
      </c>
      <c r="R18" s="17">
        <f t="shared" si="63"/>
        <v>2.0000000000000018E-2</v>
      </c>
      <c r="S18" s="17">
        <f t="shared" si="63"/>
        <v>-0.33000000000000007</v>
      </c>
      <c r="T18" s="17">
        <f t="shared" si="63"/>
        <v>-0.22999999999999998</v>
      </c>
      <c r="U18" s="17">
        <f t="shared" si="63"/>
        <v>-0.29000000000000004</v>
      </c>
      <c r="V18" s="18">
        <v>3.08</v>
      </c>
      <c r="W18" s="18">
        <v>3.1</v>
      </c>
      <c r="X18" s="18">
        <v>2.7</v>
      </c>
      <c r="Y18" s="18">
        <v>3</v>
      </c>
      <c r="Z18" s="18">
        <v>2.9</v>
      </c>
      <c r="AA18" s="18">
        <v>3</v>
      </c>
      <c r="AB18" s="18">
        <v>2.7</v>
      </c>
      <c r="AC18" s="18">
        <v>3.8</v>
      </c>
      <c r="AD18" s="18">
        <v>2.9</v>
      </c>
      <c r="AE18"/>
    </row>
    <row r="19" spans="1:31" ht="42" x14ac:dyDescent="0.15">
      <c r="A19" s="24" t="s">
        <v>51</v>
      </c>
      <c r="B19" s="11" t="s">
        <v>41</v>
      </c>
      <c r="C19" s="27" t="s">
        <v>18</v>
      </c>
      <c r="D19" s="45">
        <v>2.85</v>
      </c>
      <c r="E19" s="45">
        <v>2.77</v>
      </c>
      <c r="F19" s="45">
        <v>2.81</v>
      </c>
      <c r="G19" s="45">
        <v>3</v>
      </c>
      <c r="H19" s="45">
        <v>3.24</v>
      </c>
      <c r="I19" s="45">
        <v>2.81</v>
      </c>
      <c r="J19" s="45">
        <v>2.58</v>
      </c>
      <c r="K19" s="45">
        <v>2.58</v>
      </c>
      <c r="L19" s="45">
        <v>2.95</v>
      </c>
      <c r="M19" s="17">
        <f t="shared" ref="M19:M31" si="64">D19-V19</f>
        <v>-0.20999999999999996</v>
      </c>
      <c r="N19" s="17">
        <f t="shared" ref="N19:N31" si="65">E19-W19</f>
        <v>-0.22999999999999998</v>
      </c>
      <c r="O19" s="17">
        <f t="shared" ref="O19:O31" si="66">F19-X19</f>
        <v>-8.9999999999999858E-2</v>
      </c>
      <c r="P19" s="17">
        <f t="shared" ref="P19:P31" si="67">G19-Y19</f>
        <v>0</v>
      </c>
      <c r="Q19" s="17">
        <f t="shared" ref="Q19:Q31" si="68">H19-Z19</f>
        <v>0.14000000000000012</v>
      </c>
      <c r="R19" s="17">
        <f t="shared" ref="R19:R31" si="69">I19-AA19</f>
        <v>-0.18999999999999995</v>
      </c>
      <c r="S19" s="17">
        <f t="shared" ref="S19:S31" si="70">J19-AB19</f>
        <v>-0.12000000000000011</v>
      </c>
      <c r="T19" s="17">
        <f t="shared" ref="T19:T31" si="71">K19-AC19</f>
        <v>-0.81999999999999984</v>
      </c>
      <c r="U19" s="17">
        <f t="shared" ref="U19:U31" si="72">L19-AD19</f>
        <v>-4.9999999999999822E-2</v>
      </c>
      <c r="V19" s="18">
        <v>3.06</v>
      </c>
      <c r="W19" s="18">
        <v>3</v>
      </c>
      <c r="X19" s="18">
        <v>2.9</v>
      </c>
      <c r="Y19" s="18">
        <v>3</v>
      </c>
      <c r="Z19" s="18">
        <v>3.1</v>
      </c>
      <c r="AA19" s="18">
        <v>3</v>
      </c>
      <c r="AB19" s="18">
        <v>2.7</v>
      </c>
      <c r="AC19" s="18">
        <v>3.4</v>
      </c>
      <c r="AD19" s="18">
        <v>3</v>
      </c>
      <c r="AE19"/>
    </row>
    <row r="20" spans="1:31" ht="52.5" x14ac:dyDescent="0.15">
      <c r="A20" s="24" t="s">
        <v>52</v>
      </c>
      <c r="B20" s="11" t="s">
        <v>42</v>
      </c>
      <c r="C20" s="22" t="s">
        <v>17</v>
      </c>
      <c r="D20" s="45">
        <v>2.94</v>
      </c>
      <c r="E20" s="45">
        <v>2.97</v>
      </c>
      <c r="F20" s="45">
        <v>2.73</v>
      </c>
      <c r="G20" s="45">
        <v>3.15</v>
      </c>
      <c r="H20" s="45">
        <v>3.13</v>
      </c>
      <c r="I20" s="45">
        <v>3.3</v>
      </c>
      <c r="J20" s="45">
        <v>2.79</v>
      </c>
      <c r="K20" s="45">
        <v>2.67</v>
      </c>
      <c r="L20" s="45">
        <v>2.74</v>
      </c>
      <c r="M20" s="17">
        <f t="shared" si="64"/>
        <v>-0.12000000000000011</v>
      </c>
      <c r="N20" s="17">
        <f t="shared" si="65"/>
        <v>-0.12999999999999989</v>
      </c>
      <c r="O20" s="17">
        <f t="shared" si="66"/>
        <v>-6.999999999999984E-2</v>
      </c>
      <c r="P20" s="17">
        <f t="shared" si="67"/>
        <v>0.14999999999999991</v>
      </c>
      <c r="Q20" s="17">
        <f t="shared" si="68"/>
        <v>0.12999999999999989</v>
      </c>
      <c r="R20" s="17">
        <f t="shared" si="69"/>
        <v>0.29999999999999982</v>
      </c>
      <c r="S20" s="17">
        <f t="shared" si="70"/>
        <v>-9.9999999999997868E-3</v>
      </c>
      <c r="T20" s="17">
        <f t="shared" si="71"/>
        <v>-0.83000000000000007</v>
      </c>
      <c r="U20" s="17">
        <f t="shared" si="72"/>
        <v>-5.9999999999999609E-2</v>
      </c>
      <c r="V20" s="18">
        <v>3.06</v>
      </c>
      <c r="W20" s="18">
        <v>3.1</v>
      </c>
      <c r="X20" s="18">
        <v>2.8</v>
      </c>
      <c r="Y20" s="18">
        <v>3</v>
      </c>
      <c r="Z20" s="18">
        <v>3</v>
      </c>
      <c r="AA20" s="18">
        <v>3</v>
      </c>
      <c r="AB20" s="18">
        <v>2.8</v>
      </c>
      <c r="AC20" s="18">
        <v>3.5</v>
      </c>
      <c r="AD20" s="18">
        <v>2.8</v>
      </c>
      <c r="AE20"/>
    </row>
    <row r="21" spans="1:31" ht="63" x14ac:dyDescent="0.15">
      <c r="A21" s="24" t="s">
        <v>60</v>
      </c>
      <c r="B21" s="11" t="s">
        <v>43</v>
      </c>
      <c r="C21" s="27" t="s">
        <v>18</v>
      </c>
      <c r="D21" s="45">
        <v>2.31</v>
      </c>
      <c r="E21" s="45">
        <v>1.76</v>
      </c>
      <c r="F21" s="45">
        <v>2.16</v>
      </c>
      <c r="G21" s="45">
        <v>2.15</v>
      </c>
      <c r="H21" s="45">
        <v>2.57</v>
      </c>
      <c r="I21" s="45">
        <v>4.1399999999999997</v>
      </c>
      <c r="J21" s="45">
        <v>1.35</v>
      </c>
      <c r="K21" s="45">
        <v>1.97</v>
      </c>
      <c r="L21" s="45">
        <v>2.14</v>
      </c>
      <c r="M21" s="17">
        <f t="shared" si="64"/>
        <v>-0.77</v>
      </c>
      <c r="N21" s="17">
        <f t="shared" si="65"/>
        <v>-0.84000000000000008</v>
      </c>
      <c r="O21" s="17">
        <f t="shared" si="66"/>
        <v>-0.83999999999999986</v>
      </c>
      <c r="P21" s="17">
        <f t="shared" si="67"/>
        <v>-0.95000000000000018</v>
      </c>
      <c r="Q21" s="17">
        <f t="shared" si="68"/>
        <v>-0.73</v>
      </c>
      <c r="R21" s="17">
        <f t="shared" si="69"/>
        <v>0.9399999999999995</v>
      </c>
      <c r="S21" s="17">
        <f t="shared" si="70"/>
        <v>-1.1499999999999999</v>
      </c>
      <c r="T21" s="17">
        <f t="shared" si="71"/>
        <v>-1.53</v>
      </c>
      <c r="U21" s="17">
        <f t="shared" si="72"/>
        <v>-0.75999999999999979</v>
      </c>
      <c r="V21" s="18">
        <v>3.08</v>
      </c>
      <c r="W21" s="18">
        <v>2.6</v>
      </c>
      <c r="X21" s="18">
        <v>3</v>
      </c>
      <c r="Y21" s="18">
        <v>3.1</v>
      </c>
      <c r="Z21" s="18">
        <v>3.3</v>
      </c>
      <c r="AA21" s="18">
        <v>3.2</v>
      </c>
      <c r="AB21" s="18">
        <v>2.5</v>
      </c>
      <c r="AC21" s="18">
        <v>3.5</v>
      </c>
      <c r="AD21" s="18">
        <v>2.9</v>
      </c>
      <c r="AE21"/>
    </row>
    <row r="22" spans="1:31" ht="63" x14ac:dyDescent="0.15">
      <c r="A22" s="24" t="s">
        <v>53</v>
      </c>
      <c r="B22" s="11" t="s">
        <v>21</v>
      </c>
      <c r="C22" s="22" t="s">
        <v>17</v>
      </c>
      <c r="D22" s="45">
        <v>2.78</v>
      </c>
      <c r="E22" s="45">
        <v>2.04</v>
      </c>
      <c r="F22" s="45">
        <v>2.29</v>
      </c>
      <c r="G22" s="45">
        <v>2.76</v>
      </c>
      <c r="H22" s="45">
        <v>2.76</v>
      </c>
      <c r="I22" s="45">
        <v>3.91</v>
      </c>
      <c r="J22" s="45">
        <v>2.39</v>
      </c>
      <c r="K22" s="45">
        <v>3.22</v>
      </c>
      <c r="L22" s="45">
        <v>2.52</v>
      </c>
      <c r="M22" s="17">
        <f t="shared" si="64"/>
        <v>-0.30000000000000027</v>
      </c>
      <c r="N22" s="17">
        <f t="shared" si="65"/>
        <v>-1.06</v>
      </c>
      <c r="O22" s="17">
        <f t="shared" si="66"/>
        <v>-0.41000000000000014</v>
      </c>
      <c r="P22" s="17">
        <f t="shared" si="67"/>
        <v>-0.24000000000000021</v>
      </c>
      <c r="Q22" s="17">
        <f t="shared" si="68"/>
        <v>-0.14000000000000012</v>
      </c>
      <c r="R22" s="17">
        <f t="shared" si="69"/>
        <v>0.91000000000000014</v>
      </c>
      <c r="S22" s="17">
        <f t="shared" si="70"/>
        <v>-0.31000000000000005</v>
      </c>
      <c r="T22" s="17">
        <f t="shared" si="71"/>
        <v>-0.57999999999999963</v>
      </c>
      <c r="U22" s="17">
        <f t="shared" si="72"/>
        <v>-0.37999999999999989</v>
      </c>
      <c r="V22" s="18">
        <v>3.08</v>
      </c>
      <c r="W22" s="18">
        <v>3.1</v>
      </c>
      <c r="X22" s="18">
        <v>2.7</v>
      </c>
      <c r="Y22" s="18">
        <v>3</v>
      </c>
      <c r="Z22" s="18">
        <v>2.9</v>
      </c>
      <c r="AA22" s="18">
        <v>3</v>
      </c>
      <c r="AB22" s="18">
        <v>2.7</v>
      </c>
      <c r="AC22" s="18">
        <v>3.8</v>
      </c>
      <c r="AD22" s="18">
        <v>2.9</v>
      </c>
      <c r="AE22"/>
    </row>
    <row r="23" spans="1:31" ht="30.75" customHeight="1" x14ac:dyDescent="0.15">
      <c r="A23" s="24" t="s">
        <v>54</v>
      </c>
      <c r="B23" s="37" t="s">
        <v>0</v>
      </c>
      <c r="C23" s="21" t="s">
        <v>17</v>
      </c>
      <c r="D23" s="45">
        <v>2.63</v>
      </c>
      <c r="E23" s="45">
        <v>2.72</v>
      </c>
      <c r="F23" s="45">
        <v>2.34</v>
      </c>
      <c r="G23" s="45">
        <v>2.6</v>
      </c>
      <c r="H23" s="45">
        <v>2.56</v>
      </c>
      <c r="I23" s="45">
        <v>3.02</v>
      </c>
      <c r="J23" s="45">
        <v>2.39</v>
      </c>
      <c r="K23" s="45">
        <v>2.98</v>
      </c>
      <c r="L23" s="45">
        <v>2.42</v>
      </c>
      <c r="M23" s="17">
        <f t="shared" si="64"/>
        <v>-0.45000000000000018</v>
      </c>
      <c r="N23" s="17">
        <f t="shared" si="65"/>
        <v>-0.37999999999999989</v>
      </c>
      <c r="O23" s="17">
        <f t="shared" si="66"/>
        <v>-0.36000000000000032</v>
      </c>
      <c r="P23" s="17">
        <f t="shared" si="67"/>
        <v>-0.39999999999999991</v>
      </c>
      <c r="Q23" s="17">
        <f t="shared" si="68"/>
        <v>-0.33999999999999986</v>
      </c>
      <c r="R23" s="17">
        <f t="shared" si="69"/>
        <v>2.0000000000000018E-2</v>
      </c>
      <c r="S23" s="17">
        <f t="shared" si="70"/>
        <v>-0.31000000000000005</v>
      </c>
      <c r="T23" s="17">
        <f t="shared" si="71"/>
        <v>-0.81999999999999984</v>
      </c>
      <c r="U23" s="17">
        <f t="shared" si="72"/>
        <v>-0.48</v>
      </c>
      <c r="V23" s="18">
        <v>3.08</v>
      </c>
      <c r="W23" s="18">
        <v>3.1</v>
      </c>
      <c r="X23" s="18">
        <v>2.7</v>
      </c>
      <c r="Y23" s="18">
        <v>3</v>
      </c>
      <c r="Z23" s="18">
        <v>2.9</v>
      </c>
      <c r="AA23" s="18">
        <v>3</v>
      </c>
      <c r="AB23" s="18">
        <v>2.7</v>
      </c>
      <c r="AC23" s="18">
        <v>3.8</v>
      </c>
      <c r="AD23" s="18">
        <v>2.9</v>
      </c>
      <c r="AE23"/>
    </row>
    <row r="24" spans="1:31" s="35" customFormat="1" x14ac:dyDescent="0.15">
      <c r="A24" s="50"/>
      <c r="B24" s="51"/>
      <c r="C24" s="52"/>
      <c r="D24" s="53"/>
      <c r="E24" s="53"/>
      <c r="F24" s="53"/>
      <c r="G24" s="53"/>
      <c r="H24" s="53"/>
      <c r="I24" s="53"/>
      <c r="J24" s="53"/>
      <c r="K24" s="53"/>
      <c r="L24" s="53"/>
      <c r="M24" s="56"/>
      <c r="N24" s="56"/>
      <c r="O24" s="56"/>
      <c r="P24" s="56"/>
      <c r="Q24" s="56"/>
      <c r="R24" s="56"/>
      <c r="S24" s="56"/>
      <c r="T24" s="56"/>
      <c r="U24" s="56"/>
      <c r="V24" s="54"/>
      <c r="W24" s="54"/>
      <c r="X24" s="54"/>
      <c r="Y24" s="54"/>
      <c r="Z24" s="54"/>
      <c r="AA24" s="54"/>
      <c r="AB24" s="54"/>
      <c r="AC24" s="54"/>
      <c r="AD24" s="54"/>
    </row>
    <row r="25" spans="1:31" ht="31.5" x14ac:dyDescent="0.15">
      <c r="A25" s="4" t="s">
        <v>4</v>
      </c>
      <c r="B25" s="9" t="s">
        <v>3</v>
      </c>
      <c r="C25" s="57" t="s">
        <v>7</v>
      </c>
      <c r="D25" s="37" t="s">
        <v>8</v>
      </c>
      <c r="E25" s="37" t="s">
        <v>9</v>
      </c>
      <c r="F25" s="37" t="s">
        <v>10</v>
      </c>
      <c r="G25" s="37" t="s">
        <v>11</v>
      </c>
      <c r="H25" s="37" t="s">
        <v>12</v>
      </c>
      <c r="I25" s="37" t="s">
        <v>13</v>
      </c>
      <c r="J25" s="37" t="s">
        <v>14</v>
      </c>
      <c r="K25" s="37" t="s">
        <v>15</v>
      </c>
      <c r="L25" s="37" t="s">
        <v>16</v>
      </c>
      <c r="M25" s="55" t="s">
        <v>8</v>
      </c>
      <c r="N25" s="55" t="s">
        <v>9</v>
      </c>
      <c r="O25" s="55" t="s">
        <v>10</v>
      </c>
      <c r="P25" s="55" t="s">
        <v>11</v>
      </c>
      <c r="Q25" s="55" t="s">
        <v>12</v>
      </c>
      <c r="R25" s="55" t="s">
        <v>13</v>
      </c>
      <c r="S25" s="55" t="s">
        <v>14</v>
      </c>
      <c r="T25" s="55" t="s">
        <v>15</v>
      </c>
      <c r="U25" s="55" t="s">
        <v>16</v>
      </c>
      <c r="V25" s="37" t="s">
        <v>8</v>
      </c>
      <c r="W25" s="37" t="s">
        <v>9</v>
      </c>
      <c r="X25" s="37" t="s">
        <v>10</v>
      </c>
      <c r="Y25" s="37" t="s">
        <v>11</v>
      </c>
      <c r="Z25" s="37" t="s">
        <v>12</v>
      </c>
      <c r="AA25" s="37" t="s">
        <v>13</v>
      </c>
      <c r="AB25" s="37" t="s">
        <v>14</v>
      </c>
      <c r="AC25" s="37" t="s">
        <v>15</v>
      </c>
      <c r="AD25" s="37" t="s">
        <v>16</v>
      </c>
      <c r="AE25"/>
    </row>
    <row r="26" spans="1:31" ht="21" x14ac:dyDescent="0.15">
      <c r="A26" s="24" t="s">
        <v>55</v>
      </c>
      <c r="B26" s="11" t="s">
        <v>44</v>
      </c>
      <c r="C26" s="27" t="s">
        <v>18</v>
      </c>
      <c r="D26" s="45">
        <v>3.14</v>
      </c>
      <c r="E26" s="45">
        <v>3.5</v>
      </c>
      <c r="F26" s="45">
        <v>2.68</v>
      </c>
      <c r="G26" s="45">
        <v>2.9</v>
      </c>
      <c r="H26" s="45">
        <v>3.03</v>
      </c>
      <c r="I26" s="45">
        <v>3.21</v>
      </c>
      <c r="J26" s="45">
        <v>2.89</v>
      </c>
      <c r="K26" s="45">
        <v>3.53</v>
      </c>
      <c r="L26" s="45">
        <v>2.9</v>
      </c>
      <c r="M26" s="17">
        <f t="shared" si="64"/>
        <v>-0.10999999999999988</v>
      </c>
      <c r="N26" s="17">
        <f t="shared" si="65"/>
        <v>0.20000000000000018</v>
      </c>
      <c r="O26" s="17">
        <f t="shared" si="66"/>
        <v>-0.11999999999999966</v>
      </c>
      <c r="P26" s="17">
        <f t="shared" si="67"/>
        <v>-0.30000000000000027</v>
      </c>
      <c r="Q26" s="17">
        <f t="shared" si="68"/>
        <v>-0.17000000000000037</v>
      </c>
      <c r="R26" s="17">
        <f t="shared" si="69"/>
        <v>0.20999999999999996</v>
      </c>
      <c r="S26" s="17">
        <f t="shared" si="70"/>
        <v>9.0000000000000302E-2</v>
      </c>
      <c r="T26" s="17">
        <f t="shared" si="71"/>
        <v>-0.77</v>
      </c>
      <c r="U26" s="17">
        <f t="shared" si="72"/>
        <v>0</v>
      </c>
      <c r="V26" s="18">
        <v>3.25</v>
      </c>
      <c r="W26" s="18">
        <v>3.3</v>
      </c>
      <c r="X26" s="18">
        <v>2.8</v>
      </c>
      <c r="Y26" s="18">
        <v>3.2</v>
      </c>
      <c r="Z26" s="18">
        <v>3.2</v>
      </c>
      <c r="AA26" s="18">
        <v>3</v>
      </c>
      <c r="AB26" s="18">
        <v>2.8</v>
      </c>
      <c r="AC26" s="18">
        <v>4.3</v>
      </c>
      <c r="AD26" s="18">
        <v>2.9</v>
      </c>
      <c r="AE26"/>
    </row>
    <row r="27" spans="1:31" ht="52.5" x14ac:dyDescent="0.15">
      <c r="A27" s="24" t="s">
        <v>56</v>
      </c>
      <c r="B27" s="11" t="s">
        <v>45</v>
      </c>
      <c r="C27" s="22" t="s">
        <v>20</v>
      </c>
      <c r="D27" s="45">
        <v>2.8</v>
      </c>
      <c r="E27" s="45">
        <v>2.88</v>
      </c>
      <c r="F27" s="45">
        <v>2.5299999999999998</v>
      </c>
      <c r="G27" s="45">
        <v>3.26</v>
      </c>
      <c r="H27" s="45">
        <v>2.82</v>
      </c>
      <c r="I27" s="45">
        <v>2.96</v>
      </c>
      <c r="J27" s="45">
        <v>2.31</v>
      </c>
      <c r="K27" s="45">
        <v>2.91</v>
      </c>
      <c r="L27" s="45">
        <v>2.65</v>
      </c>
      <c r="M27" s="17">
        <f t="shared" si="64"/>
        <v>-0.28000000000000025</v>
      </c>
      <c r="N27" s="17">
        <f t="shared" si="65"/>
        <v>-0.2200000000000002</v>
      </c>
      <c r="O27" s="17">
        <f t="shared" si="66"/>
        <v>-0.17000000000000037</v>
      </c>
      <c r="P27" s="17">
        <f t="shared" si="67"/>
        <v>0.25999999999999979</v>
      </c>
      <c r="Q27" s="17">
        <f t="shared" si="68"/>
        <v>-8.0000000000000071E-2</v>
      </c>
      <c r="R27" s="17">
        <f t="shared" si="69"/>
        <v>-4.0000000000000036E-2</v>
      </c>
      <c r="S27" s="17">
        <f t="shared" si="70"/>
        <v>-0.39000000000000012</v>
      </c>
      <c r="T27" s="17">
        <f t="shared" si="71"/>
        <v>-0.88999999999999968</v>
      </c>
      <c r="U27" s="17">
        <f t="shared" si="72"/>
        <v>-0.25</v>
      </c>
      <c r="V27" s="18">
        <v>3.08</v>
      </c>
      <c r="W27" s="18">
        <v>3.1</v>
      </c>
      <c r="X27" s="18">
        <v>2.7</v>
      </c>
      <c r="Y27" s="18">
        <v>3</v>
      </c>
      <c r="Z27" s="18">
        <v>2.9</v>
      </c>
      <c r="AA27" s="18">
        <v>3</v>
      </c>
      <c r="AB27" s="18">
        <v>2.7</v>
      </c>
      <c r="AC27" s="18">
        <v>3.8</v>
      </c>
      <c r="AD27" s="18">
        <v>2.9</v>
      </c>
      <c r="AE27"/>
    </row>
    <row r="28" spans="1:31" ht="63" x14ac:dyDescent="0.15">
      <c r="A28" s="24" t="s">
        <v>61</v>
      </c>
      <c r="B28" s="11" t="s">
        <v>46</v>
      </c>
      <c r="C28" s="22" t="s">
        <v>17</v>
      </c>
      <c r="D28" s="45">
        <v>3.3</v>
      </c>
      <c r="E28" s="45">
        <v>3.38</v>
      </c>
      <c r="F28" s="45">
        <v>2.86</v>
      </c>
      <c r="G28" s="45">
        <v>2.78</v>
      </c>
      <c r="H28" s="45">
        <v>2.95</v>
      </c>
      <c r="I28" s="45">
        <v>3.24</v>
      </c>
      <c r="J28" s="45">
        <v>3</v>
      </c>
      <c r="K28" s="45">
        <v>4.71</v>
      </c>
      <c r="L28" s="45">
        <v>3.01</v>
      </c>
      <c r="M28" s="17">
        <f t="shared" si="64"/>
        <v>0.22999999999999998</v>
      </c>
      <c r="N28" s="17">
        <f t="shared" si="65"/>
        <v>0.37999999999999989</v>
      </c>
      <c r="O28" s="17">
        <f t="shared" si="66"/>
        <v>0.1599999999999997</v>
      </c>
      <c r="P28" s="17">
        <f t="shared" si="67"/>
        <v>-2.0000000000000018E-2</v>
      </c>
      <c r="Q28" s="17">
        <f t="shared" si="68"/>
        <v>5.0000000000000266E-2</v>
      </c>
      <c r="R28" s="17">
        <f t="shared" si="69"/>
        <v>0.44000000000000039</v>
      </c>
      <c r="S28" s="17">
        <f t="shared" si="70"/>
        <v>0.20000000000000018</v>
      </c>
      <c r="T28" s="17">
        <f t="shared" si="71"/>
        <v>0.30999999999999961</v>
      </c>
      <c r="U28" s="17">
        <f t="shared" si="72"/>
        <v>0.20999999999999996</v>
      </c>
      <c r="V28" s="18">
        <v>3.07</v>
      </c>
      <c r="W28" s="18">
        <v>3</v>
      </c>
      <c r="X28" s="18">
        <v>2.7</v>
      </c>
      <c r="Y28" s="18">
        <v>2.8</v>
      </c>
      <c r="Z28" s="18">
        <v>2.9</v>
      </c>
      <c r="AA28" s="18">
        <v>2.8</v>
      </c>
      <c r="AB28" s="18">
        <v>2.8</v>
      </c>
      <c r="AC28" s="18">
        <v>4.4000000000000004</v>
      </c>
      <c r="AD28" s="18">
        <v>2.8</v>
      </c>
      <c r="AE28"/>
    </row>
    <row r="29" spans="1:31" ht="52.5" x14ac:dyDescent="0.15">
      <c r="A29" s="25" t="s">
        <v>58</v>
      </c>
      <c r="B29" s="11" t="s">
        <v>1</v>
      </c>
      <c r="C29" s="21" t="s">
        <v>20</v>
      </c>
      <c r="D29" s="45">
        <v>3.14</v>
      </c>
      <c r="E29" s="45">
        <v>2.77</v>
      </c>
      <c r="F29" s="45">
        <v>2.87</v>
      </c>
      <c r="G29" s="45">
        <v>2.85</v>
      </c>
      <c r="H29" s="45">
        <v>3.39</v>
      </c>
      <c r="I29" s="45">
        <v>2.94</v>
      </c>
      <c r="J29" s="45">
        <v>2.96</v>
      </c>
      <c r="K29" s="45">
        <v>4.2300000000000004</v>
      </c>
      <c r="L29" s="45">
        <v>2.66</v>
      </c>
      <c r="M29" s="17">
        <f t="shared" si="64"/>
        <v>2.0000000000000018E-2</v>
      </c>
      <c r="N29" s="17">
        <f t="shared" si="65"/>
        <v>-2.9999999999999805E-2</v>
      </c>
      <c r="O29" s="17">
        <f t="shared" si="66"/>
        <v>-0.12999999999999989</v>
      </c>
      <c r="P29" s="17">
        <f t="shared" si="67"/>
        <v>-0.14999999999999991</v>
      </c>
      <c r="Q29" s="17">
        <f t="shared" si="68"/>
        <v>0.18999999999999995</v>
      </c>
      <c r="R29" s="17">
        <f t="shared" si="69"/>
        <v>-0.26000000000000023</v>
      </c>
      <c r="S29" s="17">
        <f t="shared" si="70"/>
        <v>0.35999999999999988</v>
      </c>
      <c r="T29" s="17">
        <f t="shared" si="71"/>
        <v>0.63000000000000034</v>
      </c>
      <c r="U29" s="17">
        <f t="shared" si="72"/>
        <v>-0.23999999999999977</v>
      </c>
      <c r="V29" s="18">
        <v>3.12</v>
      </c>
      <c r="W29" s="18">
        <v>2.8</v>
      </c>
      <c r="X29" s="18">
        <v>3</v>
      </c>
      <c r="Y29" s="18">
        <v>3</v>
      </c>
      <c r="Z29" s="18">
        <v>3.2</v>
      </c>
      <c r="AA29" s="18">
        <v>3.2</v>
      </c>
      <c r="AB29" s="18">
        <v>2.6</v>
      </c>
      <c r="AC29" s="18">
        <v>3.6</v>
      </c>
      <c r="AD29" s="18">
        <v>2.9</v>
      </c>
      <c r="AE29"/>
    </row>
    <row r="30" spans="1:31" ht="42" x14ac:dyDescent="0.15">
      <c r="A30" s="24" t="s">
        <v>57</v>
      </c>
      <c r="B30" s="11" t="s">
        <v>47</v>
      </c>
      <c r="C30" s="27" t="s">
        <v>18</v>
      </c>
      <c r="D30" s="45">
        <v>3.11</v>
      </c>
      <c r="E30" s="46">
        <v>3.03</v>
      </c>
      <c r="F30" s="46">
        <v>2.81</v>
      </c>
      <c r="G30" s="46">
        <v>2.81</v>
      </c>
      <c r="H30" s="46">
        <v>3.26</v>
      </c>
      <c r="I30" s="46">
        <v>2.91</v>
      </c>
      <c r="J30" s="46">
        <v>2.8</v>
      </c>
      <c r="K30" s="46">
        <v>4</v>
      </c>
      <c r="L30" s="46">
        <v>2.86</v>
      </c>
      <c r="M30" s="17">
        <f t="shared" si="64"/>
        <v>9.9999999999997868E-3</v>
      </c>
      <c r="N30" s="17">
        <f t="shared" si="65"/>
        <v>-7.0000000000000284E-2</v>
      </c>
      <c r="O30" s="17">
        <f t="shared" si="66"/>
        <v>0.10999999999999988</v>
      </c>
      <c r="P30" s="17">
        <f t="shared" si="67"/>
        <v>-0.29000000000000004</v>
      </c>
      <c r="Q30" s="17">
        <f t="shared" si="68"/>
        <v>0.25999999999999979</v>
      </c>
      <c r="R30" s="17">
        <f t="shared" si="69"/>
        <v>-8.9999999999999858E-2</v>
      </c>
      <c r="S30" s="17">
        <f t="shared" si="70"/>
        <v>0.19999999999999973</v>
      </c>
      <c r="T30" s="17">
        <f t="shared" si="71"/>
        <v>0.20000000000000018</v>
      </c>
      <c r="U30" s="17">
        <f t="shared" si="72"/>
        <v>-4.0000000000000036E-2</v>
      </c>
      <c r="V30" s="18">
        <v>3.1</v>
      </c>
      <c r="W30" s="18">
        <v>3.1</v>
      </c>
      <c r="X30" s="18">
        <v>2.7</v>
      </c>
      <c r="Y30" s="18">
        <v>3.1</v>
      </c>
      <c r="Z30" s="18">
        <v>3</v>
      </c>
      <c r="AA30" s="18">
        <v>3</v>
      </c>
      <c r="AB30" s="18">
        <v>2.6</v>
      </c>
      <c r="AC30" s="18">
        <v>3.8</v>
      </c>
      <c r="AD30" s="18">
        <v>2.9</v>
      </c>
      <c r="AE30"/>
    </row>
    <row r="31" spans="1:31" ht="42" x14ac:dyDescent="0.15">
      <c r="A31" s="24" t="s">
        <v>62</v>
      </c>
      <c r="B31" s="11" t="s">
        <v>48</v>
      </c>
      <c r="C31" s="27" t="s">
        <v>18</v>
      </c>
      <c r="D31" s="45">
        <v>2.67</v>
      </c>
      <c r="E31" s="45">
        <v>2.66</v>
      </c>
      <c r="F31" s="45">
        <v>2.4500000000000002</v>
      </c>
      <c r="G31" s="45">
        <v>2.4500000000000002</v>
      </c>
      <c r="H31" s="45">
        <v>2.68</v>
      </c>
      <c r="I31" s="45">
        <v>3.39</v>
      </c>
      <c r="J31" s="45">
        <v>2.11</v>
      </c>
      <c r="K31" s="45">
        <v>2.81</v>
      </c>
      <c r="L31" s="45">
        <v>2.67</v>
      </c>
      <c r="M31" s="17">
        <f t="shared" si="64"/>
        <v>-0.25</v>
      </c>
      <c r="N31" s="17">
        <f t="shared" si="65"/>
        <v>-4.0000000000000036E-2</v>
      </c>
      <c r="O31" s="17">
        <f t="shared" si="66"/>
        <v>-0.25</v>
      </c>
      <c r="P31" s="17">
        <f t="shared" si="67"/>
        <v>-0.54999999999999982</v>
      </c>
      <c r="Q31" s="17">
        <f t="shared" si="68"/>
        <v>-0.31999999999999984</v>
      </c>
      <c r="R31" s="17">
        <f t="shared" si="69"/>
        <v>0.49000000000000021</v>
      </c>
      <c r="S31" s="17">
        <f t="shared" si="70"/>
        <v>-0.49000000000000021</v>
      </c>
      <c r="T31" s="17">
        <f t="shared" si="71"/>
        <v>-0.48999999999999977</v>
      </c>
      <c r="U31" s="17">
        <f t="shared" si="72"/>
        <v>-3.0000000000000249E-2</v>
      </c>
      <c r="V31" s="18">
        <v>2.92</v>
      </c>
      <c r="W31" s="18">
        <v>2.7</v>
      </c>
      <c r="X31" s="18">
        <v>2.7</v>
      </c>
      <c r="Y31" s="18">
        <v>3</v>
      </c>
      <c r="Z31" s="18">
        <v>3</v>
      </c>
      <c r="AA31" s="18">
        <v>2.9</v>
      </c>
      <c r="AB31" s="18">
        <v>2.6</v>
      </c>
      <c r="AC31" s="18">
        <v>3.3</v>
      </c>
      <c r="AD31" s="18">
        <v>2.7</v>
      </c>
      <c r="AE31"/>
    </row>
    <row r="32" spans="1:31" ht="6.75" customHeight="1" x14ac:dyDescent="0.15">
      <c r="A32" s="2"/>
    </row>
    <row r="33" spans="1:22" ht="14.25" x14ac:dyDescent="0.15">
      <c r="A33" s="2"/>
      <c r="E33" s="59" t="s">
        <v>23</v>
      </c>
      <c r="F33" s="60"/>
      <c r="G33" s="60"/>
      <c r="H33" s="60"/>
      <c r="I33" s="60"/>
      <c r="J33" s="60"/>
      <c r="K33" s="60"/>
      <c r="L33" s="60"/>
      <c r="M33" s="61"/>
      <c r="N33" s="59" t="s">
        <v>5</v>
      </c>
      <c r="O33" s="60"/>
      <c r="P33" s="60"/>
      <c r="Q33" s="60"/>
      <c r="R33" s="60"/>
      <c r="S33" s="60"/>
      <c r="T33" s="60"/>
      <c r="U33" s="60"/>
      <c r="V33" s="61"/>
    </row>
    <row r="34" spans="1:22" ht="31.5" x14ac:dyDescent="0.15">
      <c r="D34" s="26"/>
      <c r="E34" s="19" t="s">
        <v>8</v>
      </c>
      <c r="F34" s="19" t="s">
        <v>9</v>
      </c>
      <c r="G34" s="19" t="s">
        <v>10</v>
      </c>
      <c r="H34" s="19" t="s">
        <v>11</v>
      </c>
      <c r="I34" s="19" t="s">
        <v>12</v>
      </c>
      <c r="J34" s="19" t="s">
        <v>13</v>
      </c>
      <c r="K34" s="19" t="s">
        <v>14</v>
      </c>
      <c r="L34" s="19" t="s">
        <v>15</v>
      </c>
      <c r="M34" s="19" t="s">
        <v>16</v>
      </c>
      <c r="N34" s="19" t="s">
        <v>8</v>
      </c>
      <c r="O34" s="19" t="s">
        <v>9</v>
      </c>
      <c r="P34" s="19" t="s">
        <v>10</v>
      </c>
      <c r="Q34" s="19" t="s">
        <v>11</v>
      </c>
      <c r="R34" s="19" t="s">
        <v>12</v>
      </c>
      <c r="S34" s="19" t="s">
        <v>13</v>
      </c>
      <c r="T34" s="19" t="s">
        <v>14</v>
      </c>
      <c r="U34" s="19" t="s">
        <v>15</v>
      </c>
      <c r="V34" s="19" t="s">
        <v>16</v>
      </c>
    </row>
    <row r="35" spans="1:22" x14ac:dyDescent="0.15">
      <c r="C35" s="5"/>
      <c r="D35" s="28" t="s">
        <v>18</v>
      </c>
      <c r="E35" s="20">
        <f t="shared" ref="E35:V35" si="73">AVERAGEIF($C6:$C31,"=経営不正",D6:D31)</f>
        <v>2.8633333333333328</v>
      </c>
      <c r="F35" s="20">
        <f t="shared" si="73"/>
        <v>2.867777777777778</v>
      </c>
      <c r="G35" s="20">
        <f t="shared" si="73"/>
        <v>2.7199999999999998</v>
      </c>
      <c r="H35" s="20">
        <f t="shared" si="73"/>
        <v>2.704444444444444</v>
      </c>
      <c r="I35" s="20">
        <f t="shared" si="73"/>
        <v>2.8766666666666669</v>
      </c>
      <c r="J35" s="20">
        <f t="shared" si="73"/>
        <v>3.1133333333333337</v>
      </c>
      <c r="K35" s="20">
        <f t="shared" si="73"/>
        <v>2.4700000000000002</v>
      </c>
      <c r="L35" s="20">
        <f t="shared" si="73"/>
        <v>2.9833333333333334</v>
      </c>
      <c r="M35" s="20">
        <f t="shared" si="73"/>
        <v>2.8022222222222219</v>
      </c>
      <c r="N35" s="20">
        <f t="shared" si="73"/>
        <v>-0.21444444444444441</v>
      </c>
      <c r="O35" s="20">
        <f t="shared" si="73"/>
        <v>-6.5555555555555617E-2</v>
      </c>
      <c r="P35" s="20">
        <f t="shared" si="73"/>
        <v>-0.11333333333333329</v>
      </c>
      <c r="Q35" s="20">
        <f t="shared" si="73"/>
        <v>-0.3288888888888889</v>
      </c>
      <c r="R35" s="20">
        <f t="shared" si="73"/>
        <v>-0.20111111111111116</v>
      </c>
      <c r="S35" s="20">
        <f t="shared" si="73"/>
        <v>0.10222222222222216</v>
      </c>
      <c r="T35" s="20">
        <f t="shared" si="73"/>
        <v>-0.1411111111111111</v>
      </c>
      <c r="U35" s="20">
        <f t="shared" si="73"/>
        <v>-0.73888888888888893</v>
      </c>
      <c r="V35" s="20">
        <f t="shared" si="73"/>
        <v>-0.11999999999999991</v>
      </c>
    </row>
    <row r="36" spans="1:22" ht="18" x14ac:dyDescent="0.15">
      <c r="C36" s="6"/>
      <c r="D36" s="29" t="s">
        <v>17</v>
      </c>
      <c r="E36" s="20">
        <f t="shared" ref="E36:V36" si="74">AVERAGEIF($C6:$C31,"=現場不正
経営放置",D6:D31)</f>
        <v>2.9119999999999999</v>
      </c>
      <c r="F36" s="20">
        <f t="shared" si="74"/>
        <v>2.8409999999999993</v>
      </c>
      <c r="G36" s="20">
        <f t="shared" si="74"/>
        <v>2.6309999999999993</v>
      </c>
      <c r="H36" s="20">
        <f t="shared" si="74"/>
        <v>2.9090000000000003</v>
      </c>
      <c r="I36" s="20">
        <f t="shared" si="74"/>
        <v>2.8179999999999992</v>
      </c>
      <c r="J36" s="20">
        <f t="shared" si="74"/>
        <v>3.1370000000000005</v>
      </c>
      <c r="K36" s="20">
        <f t="shared" si="74"/>
        <v>2.5550000000000002</v>
      </c>
      <c r="L36" s="20">
        <f t="shared" si="74"/>
        <v>3.3039999999999998</v>
      </c>
      <c r="M36" s="20">
        <f t="shared" si="74"/>
        <v>2.8439999999999999</v>
      </c>
      <c r="N36" s="20">
        <f t="shared" si="74"/>
        <v>-0.15400000000000008</v>
      </c>
      <c r="O36" s="20">
        <f t="shared" si="74"/>
        <v>-0.18900000000000006</v>
      </c>
      <c r="P36" s="20">
        <f t="shared" si="74"/>
        <v>-0.13900000000000015</v>
      </c>
      <c r="Q36" s="20">
        <f t="shared" si="74"/>
        <v>-7.0999999999999994E-2</v>
      </c>
      <c r="R36" s="20">
        <f t="shared" si="74"/>
        <v>-0.13200000000000003</v>
      </c>
      <c r="S36" s="20">
        <f t="shared" si="74"/>
        <v>0.127</v>
      </c>
      <c r="T36" s="20">
        <f t="shared" si="74"/>
        <v>-0.13500000000000006</v>
      </c>
      <c r="U36" s="20">
        <f t="shared" si="74"/>
        <v>-0.38599999999999995</v>
      </c>
      <c r="V36" s="20">
        <f t="shared" si="74"/>
        <v>-8.5999999999999896E-2</v>
      </c>
    </row>
    <row r="37" spans="1:22" ht="18" x14ac:dyDescent="0.15">
      <c r="A37" s="2"/>
      <c r="C37" s="7"/>
      <c r="D37" s="30" t="s">
        <v>20</v>
      </c>
      <c r="E37" s="20">
        <f t="shared" ref="E37:V37" si="75">AVERAGEIF($C6:$C31,"=現場不備
経営放置",D6:D31)</f>
        <v>2.9699999999999998</v>
      </c>
      <c r="F37" s="20">
        <f t="shared" si="75"/>
        <v>2.8250000000000002</v>
      </c>
      <c r="G37" s="20">
        <f t="shared" si="75"/>
        <v>2.7</v>
      </c>
      <c r="H37" s="20">
        <f t="shared" si="75"/>
        <v>3.0549999999999997</v>
      </c>
      <c r="I37" s="20">
        <f t="shared" si="75"/>
        <v>3.105</v>
      </c>
      <c r="J37" s="20">
        <f t="shared" si="75"/>
        <v>2.95</v>
      </c>
      <c r="K37" s="20">
        <f t="shared" si="75"/>
        <v>2.6349999999999998</v>
      </c>
      <c r="L37" s="20">
        <f t="shared" si="75"/>
        <v>3.5700000000000003</v>
      </c>
      <c r="M37" s="20">
        <f t="shared" si="75"/>
        <v>2.6550000000000002</v>
      </c>
      <c r="N37" s="20">
        <f t="shared" si="75"/>
        <v>-0.13000000000000012</v>
      </c>
      <c r="O37" s="20">
        <f t="shared" si="75"/>
        <v>-0.125</v>
      </c>
      <c r="P37" s="20">
        <f t="shared" si="75"/>
        <v>-0.15000000000000013</v>
      </c>
      <c r="Q37" s="20">
        <f t="shared" si="75"/>
        <v>5.4999999999999938E-2</v>
      </c>
      <c r="R37" s="20">
        <f t="shared" si="75"/>
        <v>5.4999999999999938E-2</v>
      </c>
      <c r="S37" s="20">
        <f t="shared" si="75"/>
        <v>-0.15000000000000013</v>
      </c>
      <c r="T37" s="20">
        <f t="shared" si="75"/>
        <v>-1.5000000000000124E-2</v>
      </c>
      <c r="U37" s="20">
        <f t="shared" si="75"/>
        <v>-0.12999999999999967</v>
      </c>
      <c r="V37" s="20">
        <f t="shared" si="75"/>
        <v>-0.24499999999999988</v>
      </c>
    </row>
    <row r="42" spans="1:22" ht="14.25" x14ac:dyDescent="0.15">
      <c r="A42" s="2"/>
    </row>
    <row r="44" spans="1:22" x14ac:dyDescent="0.15">
      <c r="A44" s="1"/>
    </row>
    <row r="45" spans="1:22" x14ac:dyDescent="0.15">
      <c r="A45" s="1"/>
    </row>
    <row r="57" spans="8:30" x14ac:dyDescent="0.15">
      <c r="H57" s="33"/>
      <c r="T57" s="33"/>
      <c r="AD57" s="48"/>
    </row>
  </sheetData>
  <autoFilter ref="A5:AE31" xr:uid="{00000000-0009-0000-0000-000000000000}"/>
  <mergeCells count="6">
    <mergeCell ref="E33:M33"/>
    <mergeCell ref="A4:B4"/>
    <mergeCell ref="D4:L4"/>
    <mergeCell ref="M4:U4"/>
    <mergeCell ref="V4:AD4"/>
    <mergeCell ref="N33:V33"/>
  </mergeCells>
  <phoneticPr fontId="3"/>
  <hyperlinks>
    <hyperlink ref="A4" r:id="rId1" xr:uid="{00000000-0004-0000-0000-000000000000}"/>
    <hyperlink ref="A15" r:id="rId2" xr:uid="{00000000-0004-0000-0000-000001000000}"/>
  </hyperlinks>
  <pageMargins left="0.23622047244094491" right="0.23622047244094491" top="0.35433070866141736" bottom="0.35433070866141736" header="0.31496062992125984" footer="0.31496062992125984"/>
  <pageSetup paperSize="8" scale="79" fitToHeight="0" orientation="landscape"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2020-06-04T07:00:07Z</dcterms:modified>
</cp:coreProperties>
</file>